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ame" sheetId="1" state="visible" r:id="rId1"/>
    <sheet xmlns:r="http://schemas.openxmlformats.org/officeDocument/2006/relationships" name="Inmueble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Resumen" sheetId="4" state="visible" r:id="rId4"/>
    <sheet xmlns:r="http://schemas.openxmlformats.org/officeDocument/2006/relationships" name="Listas" sheetId="5" state="hidden" r:id="rId5"/>
  </sheets>
  <definedNames>
    <definedName name="Biens">'Inmuebles'!$A$6:$A$25</definedName>
    <definedName name="Annee">'Resumen'!$C$6</definedName>
    <definedName name="_xlnm._FilterDatabase" localSheetId="2" hidden="1">'Movimientos'!$A$5:$F$505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0.0 %;-0.0 %;&quot;–&quot;"/>
    <numFmt numFmtId="166" formatCode="dd/mm/yyyy"/>
    <numFmt numFmtId="167" formatCode="#,##0;-#,##0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1E2D42"/>
      <sz val="10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3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center" vertical="center" wrapText="1"/>
    </xf>
    <xf numFmtId="0" fontId="9" fillId="4" borderId="2" pivotButton="0" quotePrefix="0" xfId="0"/>
    <xf numFmtId="164" fontId="9" fillId="4" borderId="2" pivotButton="0" quotePrefix="0" xfId="0"/>
    <xf numFmtId="165" fontId="9" fillId="6" borderId="2" pivotButton="0" quotePrefix="0" xfId="0"/>
    <xf numFmtId="164" fontId="9" fillId="6" borderId="2" pivotButton="0" quotePrefix="0" xfId="0"/>
    <xf numFmtId="166" fontId="9" fillId="4" borderId="2" pivotButton="0" quotePrefix="0" xfId="0"/>
    <xf numFmtId="0" fontId="10" fillId="6" borderId="2" applyAlignment="1" pivotButton="0" quotePrefix="0" xfId="0">
      <alignment horizontal="center"/>
    </xf>
    <xf numFmtId="0" fontId="11" fillId="0" borderId="0" pivotButton="0" quotePrefix="0" xfId="0"/>
    <xf numFmtId="1" fontId="12" fillId="4" borderId="2" applyAlignment="1" pivotButton="0" quotePrefix="0" xfId="0">
      <alignment horizontal="center"/>
    </xf>
    <xf numFmtId="0" fontId="7" fillId="0" borderId="0" pivotButton="0" quotePrefix="0" xfId="0"/>
    <xf numFmtId="0" fontId="3" fillId="0" borderId="1" pivotButton="0" quotePrefix="0" xfId="0"/>
    <xf numFmtId="0" fontId="9" fillId="0" borderId="2" pivotButton="0" quotePrefix="0" xfId="0"/>
    <xf numFmtId="164" fontId="9" fillId="0" borderId="2" pivotButton="0" quotePrefix="0" xfId="0"/>
    <xf numFmtId="1" fontId="9" fillId="0" borderId="2" pivotButton="0" quotePrefix="0" xfId="0"/>
    <xf numFmtId="0" fontId="13" fillId="6" borderId="2" pivotButton="0" quotePrefix="0" xfId="0"/>
    <xf numFmtId="164" fontId="13" fillId="6" borderId="2" pivotButton="0" quotePrefix="0" xfId="0"/>
    <xf numFmtId="0" fontId="0" fillId="6" borderId="2" pivotButton="0" quotePrefix="0" xfId="0"/>
    <xf numFmtId="167" fontId="9" fillId="0" borderId="2" applyAlignment="1" pivotButton="0" quotePrefix="0" xfId="0">
      <alignment horizontal="center"/>
    </xf>
    <xf numFmtId="0" fontId="14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B4232A"/>
      </font>
    </dxf>
    <dxf>
      <font>
        <name val="Figtree"/>
        <color rgb="001E8E5A"/>
      </font>
    </dxf>
    <dxf>
      <fill>
        <patternFill patternType="solid">
          <fgColor rgb="00FBE3C4"/>
          <bgColor rgb="00FB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Alquileres y gastos por inmueble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'Resumen'!C9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'Resumen'!$B$10:$B$11</f>
            </numRef>
          </cat>
          <val>
            <numRef>
              <f>'Resumen'!$C$10:$C$11</f>
            </numRef>
          </val>
        </ser>
        <ser>
          <idx val="1"/>
          <order val="1"/>
          <tx>
            <strRef>
              <f>'Resumen'!D9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'Resumen'!$B$10:$B$11</f>
            </numRef>
          </cat>
          <val>
            <numRef>
              <f>'Resumen'!$D$10:$D$11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es/?utm_source=modele-locatif&amp;utm_medium=fichier&amp;utm_campaign=modele-locatif-es" TargetMode="External" Id="rId1"/><Relationship Type="http://schemas.openxmlformats.org/officeDocument/2006/relationships/hyperlink" Target="https://mypatrice.com/es/plantilla-excel-gestion-alquiler/?utm_source=modele-locatif&amp;utm_medium=fichier&amp;utm_campaign=modele-locatif-es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Plantilla de gestión del alquiler</t>
        </is>
      </c>
      <c r="C2" s="1" t="n"/>
    </row>
    <row r="3" ht="22" customHeight="1">
      <c r="A3" s="1" t="n"/>
      <c r="B3" s="3" t="inlineStr">
        <is>
          <t>por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Sus inmuebles alquilados, sus alquileres y su rentabilidad</t>
        </is>
      </c>
    </row>
    <row r="7" ht="52" customHeight="1">
      <c r="B7" s="6" t="inlineStr">
        <is>
          <t>Una pestaña para sus inmuebles y otra para sus alquileres y gastos; el libro calcula la rentabilidad bruta y neta, el flujo de caja y el resultado del año por inmueble, y detecta los alquileres no cobrados.</t>
        </is>
      </c>
    </row>
    <row r="8">
      <c r="B8" s="7" t="n"/>
    </row>
    <row r="9" ht="24" customHeight="1">
      <c r="B9" s="5" t="inlineStr">
        <is>
          <t>Instrucciones</t>
        </is>
      </c>
    </row>
    <row r="10" ht="36" customHeight="1">
      <c r="B10" s="6" t="inlineStr">
        <is>
          <t>1.  Pestaña «Inmuebles»: una fila por inmueble, con su precio, gastos y obras, alquiler, gastos anuales y cuota del préstamo. Rentabilidades y flujo de caja se calculan solos.</t>
        </is>
      </c>
    </row>
    <row r="11" ht="36" customHeight="1">
      <c r="B11" s="6" t="inlineStr">
        <is>
          <t>2.  Pestaña «Movimientos»: cada alquiler cobrado y cada gasto, con su fecha, inmueble y tipo, elegidos en las listas.</t>
        </is>
      </c>
    </row>
    <row r="12" ht="36" customHeight="1">
      <c r="B12" s="6" t="inlineStr">
        <is>
          <t>3.  Pestaña «Resumen»: se muestra el último año introducido; alquileres, gastos y resultado por inmueble, y los alquileres mes a mes. Un mes pasado sin alquiler se pone en naranja.</t>
        </is>
      </c>
    </row>
    <row r="13" ht="32" customHeight="1">
      <c r="B13" s="6" t="inlineStr">
        <is>
          <t>Solo hay que rellenar las celdas doradas. Los importes son antes de impuestos.</t>
        </is>
      </c>
    </row>
    <row r="14" ht="22" customHeight="1">
      <c r="B14" s="8" t="inlineStr">
        <is>
          <t>Las filas ya rellenas son ejemplos ficticios: bórrelas antes de empezar.</t>
        </is>
      </c>
    </row>
    <row r="15">
      <c r="B15" s="7" t="n"/>
    </row>
    <row r="16" ht="24" customHeight="1">
      <c r="B16" s="5" t="inlineStr">
        <is>
          <t>El día en que la hoja de cálculo ya no basta</t>
        </is>
      </c>
    </row>
    <row r="17" ht="68" customHeight="1">
      <c r="B17" s="6" t="inlineStr">
        <is>
          <t>Patrice sigue los alquileres mes a mes y detecta los impagos, emite los recibos, importa los informes de la administración, calcula el resultado de las rentas inmobiliarias francesas (régimen real o micro-foncier) y ayuda a rellenar la declaración 2044. Estas funciones forman parte de Premium; los indicadores de rentabilidad y de tesorería son gratuitos.</t>
        </is>
      </c>
    </row>
    <row r="18" ht="20" customHeight="1">
      <c r="B18" s="9" t="inlineStr">
        <is>
          <t>Probar la demo, sin registro: https://mypatrice.com/es/</t>
        </is>
      </c>
    </row>
    <row r="19" ht="20" customHeight="1">
      <c r="B19" s="9" t="inlineStr">
        <is>
          <t>Compartir esta plantilla gratuita: https://mypatrice.com/es/plantilla-excel-gestion-alquiler/</t>
        </is>
      </c>
    </row>
    <row r="20">
      <c r="B20" s="7" t="n"/>
    </row>
    <row r="21">
      <c r="B21" s="10" t="inlineStr">
        <is>
          <t>Plantilla gratuita y de libre uso. No constituye asesoramiento financiero, fiscal ni jurídico. Versión de octubre de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5" customWidth="1" min="4" max="4"/>
    <col width="14" customWidth="1" min="5" max="5"/>
    <col width="15" customWidth="1" min="6" max="6"/>
    <col width="15" customWidth="1" min="7" max="7"/>
    <col width="13" customWidth="1" min="8" max="8"/>
    <col width="13" customWidth="1" min="9" max="9"/>
    <col width="15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Mis inmuebles en alquiler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Una fila por inmueble · rellene las celdas doradas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34" customHeight="1">
      <c r="A5" s="11" t="inlineStr">
        <is>
          <t>Inmueble</t>
        </is>
      </c>
      <c r="B5" s="11" t="inlineStr">
        <is>
          <t>Ciudad</t>
        </is>
      </c>
      <c r="C5" s="11" t="inlineStr">
        <is>
          <t>Precio de compra (€)</t>
        </is>
      </c>
      <c r="D5" s="11" t="inlineStr">
        <is>
          <t>Gastos y obras (€)</t>
        </is>
      </c>
      <c r="E5" s="11" t="inlineStr">
        <is>
          <t>Alquiler mensual (€)</t>
        </is>
      </c>
      <c r="F5" s="11" t="inlineStr">
        <is>
          <t>Gastos anuales (€)</t>
        </is>
      </c>
      <c r="G5" s="11" t="inlineStr">
        <is>
          <t>Cuota del préstamo (€)</t>
        </is>
      </c>
      <c r="H5" s="11" t="inlineStr">
        <is>
          <t>Rentabilidad bruta</t>
        </is>
      </c>
      <c r="I5" s="11" t="inlineStr">
        <is>
          <t>Rentabilidad neta</t>
        </is>
      </c>
      <c r="J5" s="11" t="inlineStr">
        <is>
          <t>Flujo de caja mensual (€)</t>
        </is>
      </c>
    </row>
    <row r="6">
      <c r="A6" s="12" t="inlineStr">
        <is>
          <t>Estudio (ejemplo)</t>
        </is>
      </c>
      <c r="B6" s="12" t="inlineStr">
        <is>
          <t>Lyon</t>
        </is>
      </c>
      <c r="C6" s="13" t="n">
        <v>145000</v>
      </c>
      <c r="D6" s="13" t="n">
        <v>12000</v>
      </c>
      <c r="E6" s="13" t="n">
        <v>620</v>
      </c>
      <c r="F6" s="13" t="n">
        <v>1450</v>
      </c>
      <c r="G6" s="13" t="n">
        <v>610</v>
      </c>
      <c r="H6" s="14">
        <f>IF(OR(C6="",E6="",C6+D6=0),"",E6*12/(C6+D6))</f>
        <v/>
      </c>
      <c r="I6" s="14">
        <f>IF(OR(C6="",E6="",C6+D6=0),"",(E6*12-F6)/(C6+D6))</f>
        <v/>
      </c>
      <c r="J6" s="15">
        <f>IF(E6="","",E6-F6/12-G6)</f>
        <v/>
      </c>
    </row>
    <row r="7">
      <c r="A7" s="12" t="inlineStr">
        <is>
          <t>Piso de un dormitorio (ejemplo)</t>
        </is>
      </c>
      <c r="B7" s="12" t="inlineStr">
        <is>
          <t>Nantes</t>
        </is>
      </c>
      <c r="C7" s="13" t="n">
        <v>168000</v>
      </c>
      <c r="D7" s="13" t="n">
        <v>15000</v>
      </c>
      <c r="E7" s="13" t="n">
        <v>760</v>
      </c>
      <c r="F7" s="13" t="n">
        <v>1900</v>
      </c>
      <c r="G7" s="13" t="n">
        <v>0</v>
      </c>
      <c r="H7" s="14">
        <f>IF(OR(C7="",E7="",C7+D7=0),"",E7*12/(C7+D7))</f>
        <v/>
      </c>
      <c r="I7" s="14">
        <f>IF(OR(C7="",E7="",C7+D7=0),"",(E7*12-F7)/(C7+D7))</f>
        <v/>
      </c>
      <c r="J7" s="15">
        <f>IF(E7="","",E7-F7/12-G7)</f>
        <v/>
      </c>
    </row>
    <row r="8">
      <c r="A8" s="12" t="n"/>
      <c r="B8" s="12" t="n"/>
      <c r="C8" s="13" t="n"/>
      <c r="D8" s="13" t="n"/>
      <c r="E8" s="13" t="n"/>
      <c r="F8" s="13" t="n"/>
      <c r="G8" s="13" t="n"/>
      <c r="H8" s="14">
        <f>IF(OR(C8="",E8="",C8+D8=0),"",E8*12/(C8+D8))</f>
        <v/>
      </c>
      <c r="I8" s="14">
        <f>IF(OR(C8="",E8="",C8+D8=0),"",(E8*12-F8)/(C8+D8))</f>
        <v/>
      </c>
      <c r="J8" s="15">
        <f>IF(E8="","",E8-F8/12-G8)</f>
        <v/>
      </c>
    </row>
    <row r="9">
      <c r="A9" s="12" t="n"/>
      <c r="B9" s="12" t="n"/>
      <c r="C9" s="13" t="n"/>
      <c r="D9" s="13" t="n"/>
      <c r="E9" s="13" t="n"/>
      <c r="F9" s="13" t="n"/>
      <c r="G9" s="13" t="n"/>
      <c r="H9" s="14">
        <f>IF(OR(C9="",E9="",C9+D9=0),"",E9*12/(C9+D9))</f>
        <v/>
      </c>
      <c r="I9" s="14">
        <f>IF(OR(C9="",E9="",C9+D9=0),"",(E9*12-F9)/(C9+D9))</f>
        <v/>
      </c>
      <c r="J9" s="15">
        <f>IF(E9="","",E9-F9/12-G9)</f>
        <v/>
      </c>
    </row>
    <row r="10">
      <c r="A10" s="12" t="n"/>
      <c r="B10" s="12" t="n"/>
      <c r="C10" s="13" t="n"/>
      <c r="D10" s="13" t="n"/>
      <c r="E10" s="13" t="n"/>
      <c r="F10" s="13" t="n"/>
      <c r="G10" s="13" t="n"/>
      <c r="H10" s="14">
        <f>IF(OR(C10="",E10="",C10+D10=0),"",E10*12/(C10+D10))</f>
        <v/>
      </c>
      <c r="I10" s="14">
        <f>IF(OR(C10="",E10="",C10+D10=0),"",(E10*12-F10)/(C10+D10))</f>
        <v/>
      </c>
      <c r="J10" s="15">
        <f>IF(E10="","",E10-F10/12-G10)</f>
        <v/>
      </c>
    </row>
    <row r="11">
      <c r="A11" s="12" t="n"/>
      <c r="B11" s="12" t="n"/>
      <c r="C11" s="13" t="n"/>
      <c r="D11" s="13" t="n"/>
      <c r="E11" s="13" t="n"/>
      <c r="F11" s="13" t="n"/>
      <c r="G11" s="13" t="n"/>
      <c r="H11" s="14">
        <f>IF(OR(C11="",E11="",C11+D11=0),"",E11*12/(C11+D11))</f>
        <v/>
      </c>
      <c r="I11" s="14">
        <f>IF(OR(C11="",E11="",C11+D11=0),"",(E11*12-F11)/(C11+D11))</f>
        <v/>
      </c>
      <c r="J11" s="15">
        <f>IF(E11="","",E11-F11/12-G11)</f>
        <v/>
      </c>
    </row>
    <row r="12">
      <c r="A12" s="12" t="n"/>
      <c r="B12" s="12" t="n"/>
      <c r="C12" s="13" t="n"/>
      <c r="D12" s="13" t="n"/>
      <c r="E12" s="13" t="n"/>
      <c r="F12" s="13" t="n"/>
      <c r="G12" s="13" t="n"/>
      <c r="H12" s="14">
        <f>IF(OR(C12="",E12="",C12+D12=0),"",E12*12/(C12+D12))</f>
        <v/>
      </c>
      <c r="I12" s="14">
        <f>IF(OR(C12="",E12="",C12+D12=0),"",(E12*12-F12)/(C12+D12))</f>
        <v/>
      </c>
      <c r="J12" s="15">
        <f>IF(E12="","",E12-F12/12-G12)</f>
        <v/>
      </c>
    </row>
    <row r="13">
      <c r="A13" s="12" t="n"/>
      <c r="B13" s="12" t="n"/>
      <c r="C13" s="13" t="n"/>
      <c r="D13" s="13" t="n"/>
      <c r="E13" s="13" t="n"/>
      <c r="F13" s="13" t="n"/>
      <c r="G13" s="13" t="n"/>
      <c r="H13" s="14">
        <f>IF(OR(C13="",E13="",C13+D13=0),"",E13*12/(C13+D13))</f>
        <v/>
      </c>
      <c r="I13" s="14">
        <f>IF(OR(C13="",E13="",C13+D13=0),"",(E13*12-F13)/(C13+D13))</f>
        <v/>
      </c>
      <c r="J13" s="15">
        <f>IF(E13="","",E13-F13/12-G13)</f>
        <v/>
      </c>
    </row>
    <row r="14">
      <c r="A14" s="12" t="n"/>
      <c r="B14" s="12" t="n"/>
      <c r="C14" s="13" t="n"/>
      <c r="D14" s="13" t="n"/>
      <c r="E14" s="13" t="n"/>
      <c r="F14" s="13" t="n"/>
      <c r="G14" s="13" t="n"/>
      <c r="H14" s="14">
        <f>IF(OR(C14="",E14="",C14+D14=0),"",E14*12/(C14+D14))</f>
        <v/>
      </c>
      <c r="I14" s="14">
        <f>IF(OR(C14="",E14="",C14+D14=0),"",(E14*12-F14)/(C14+D14))</f>
        <v/>
      </c>
      <c r="J14" s="15">
        <f>IF(E14="","",E14-F14/12-G14)</f>
        <v/>
      </c>
    </row>
    <row r="15">
      <c r="A15" s="12" t="n"/>
      <c r="B15" s="12" t="n"/>
      <c r="C15" s="13" t="n"/>
      <c r="D15" s="13" t="n"/>
      <c r="E15" s="13" t="n"/>
      <c r="F15" s="13" t="n"/>
      <c r="G15" s="13" t="n"/>
      <c r="H15" s="14">
        <f>IF(OR(C15="",E15="",C15+D15=0),"",E15*12/(C15+D15))</f>
        <v/>
      </c>
      <c r="I15" s="14">
        <f>IF(OR(C15="",E15="",C15+D15=0),"",(E15*12-F15)/(C15+D15))</f>
        <v/>
      </c>
      <c r="J15" s="15">
        <f>IF(E15="","",E15-F15/12-G15)</f>
        <v/>
      </c>
    </row>
    <row r="16">
      <c r="A16" s="12" t="n"/>
      <c r="B16" s="12" t="n"/>
      <c r="C16" s="13" t="n"/>
      <c r="D16" s="13" t="n"/>
      <c r="E16" s="13" t="n"/>
      <c r="F16" s="13" t="n"/>
      <c r="G16" s="13" t="n"/>
      <c r="H16" s="14">
        <f>IF(OR(C16="",E16="",C16+D16=0),"",E16*12/(C16+D16))</f>
        <v/>
      </c>
      <c r="I16" s="14">
        <f>IF(OR(C16="",E16="",C16+D16=0),"",(E16*12-F16)/(C16+D16))</f>
        <v/>
      </c>
      <c r="J16" s="15">
        <f>IF(E16="","",E16-F16/12-G16)</f>
        <v/>
      </c>
    </row>
    <row r="17">
      <c r="A17" s="12" t="n"/>
      <c r="B17" s="12" t="n"/>
      <c r="C17" s="13" t="n"/>
      <c r="D17" s="13" t="n"/>
      <c r="E17" s="13" t="n"/>
      <c r="F17" s="13" t="n"/>
      <c r="G17" s="13" t="n"/>
      <c r="H17" s="14">
        <f>IF(OR(C17="",E17="",C17+D17=0),"",E17*12/(C17+D17))</f>
        <v/>
      </c>
      <c r="I17" s="14">
        <f>IF(OR(C17="",E17="",C17+D17=0),"",(E17*12-F17)/(C17+D17))</f>
        <v/>
      </c>
      <c r="J17" s="15">
        <f>IF(E17="","",E17-F17/12-G17)</f>
        <v/>
      </c>
    </row>
    <row r="18">
      <c r="A18" s="12" t="n"/>
      <c r="B18" s="12" t="n"/>
      <c r="C18" s="13" t="n"/>
      <c r="D18" s="13" t="n"/>
      <c r="E18" s="13" t="n"/>
      <c r="F18" s="13" t="n"/>
      <c r="G18" s="13" t="n"/>
      <c r="H18" s="14">
        <f>IF(OR(C18="",E18="",C18+D18=0),"",E18*12/(C18+D18))</f>
        <v/>
      </c>
      <c r="I18" s="14">
        <f>IF(OR(C18="",E18="",C18+D18=0),"",(E18*12-F18)/(C18+D18))</f>
        <v/>
      </c>
      <c r="J18" s="15">
        <f>IF(E18="","",E18-F18/12-G18)</f>
        <v/>
      </c>
    </row>
    <row r="19">
      <c r="A19" s="12" t="n"/>
      <c r="B19" s="12" t="n"/>
      <c r="C19" s="13" t="n"/>
      <c r="D19" s="13" t="n"/>
      <c r="E19" s="13" t="n"/>
      <c r="F19" s="13" t="n"/>
      <c r="G19" s="13" t="n"/>
      <c r="H19" s="14">
        <f>IF(OR(C19="",E19="",C19+D19=0),"",E19*12/(C19+D19))</f>
        <v/>
      </c>
      <c r="I19" s="14">
        <f>IF(OR(C19="",E19="",C19+D19=0),"",(E19*12-F19)/(C19+D19))</f>
        <v/>
      </c>
      <c r="J19" s="15">
        <f>IF(E19="","",E19-F19/12-G19)</f>
        <v/>
      </c>
    </row>
    <row r="20">
      <c r="A20" s="12" t="n"/>
      <c r="B20" s="12" t="n"/>
      <c r="C20" s="13" t="n"/>
      <c r="D20" s="13" t="n"/>
      <c r="E20" s="13" t="n"/>
      <c r="F20" s="13" t="n"/>
      <c r="G20" s="13" t="n"/>
      <c r="H20" s="14">
        <f>IF(OR(C20="",E20="",C20+D20=0),"",E20*12/(C20+D20))</f>
        <v/>
      </c>
      <c r="I20" s="14">
        <f>IF(OR(C20="",E20="",C20+D20=0),"",(E20*12-F20)/(C20+D20))</f>
        <v/>
      </c>
      <c r="J20" s="15">
        <f>IF(E20="","",E20-F20/12-G20)</f>
        <v/>
      </c>
    </row>
    <row r="21">
      <c r="A21" s="12" t="n"/>
      <c r="B21" s="12" t="n"/>
      <c r="C21" s="13" t="n"/>
      <c r="D21" s="13" t="n"/>
      <c r="E21" s="13" t="n"/>
      <c r="F21" s="13" t="n"/>
      <c r="G21" s="13" t="n"/>
      <c r="H21" s="14">
        <f>IF(OR(C21="",E21="",C21+D21=0),"",E21*12/(C21+D21))</f>
        <v/>
      </c>
      <c r="I21" s="14">
        <f>IF(OR(C21="",E21="",C21+D21=0),"",(E21*12-F21)/(C21+D21))</f>
        <v/>
      </c>
      <c r="J21" s="15">
        <f>IF(E21="","",E21-F21/12-G21)</f>
        <v/>
      </c>
    </row>
    <row r="22">
      <c r="A22" s="12" t="n"/>
      <c r="B22" s="12" t="n"/>
      <c r="C22" s="13" t="n"/>
      <c r="D22" s="13" t="n"/>
      <c r="E22" s="13" t="n"/>
      <c r="F22" s="13" t="n"/>
      <c r="G22" s="13" t="n"/>
      <c r="H22" s="14">
        <f>IF(OR(C22="",E22="",C22+D22=0),"",E22*12/(C22+D22))</f>
        <v/>
      </c>
      <c r="I22" s="14">
        <f>IF(OR(C22="",E22="",C22+D22=0),"",(E22*12-F22)/(C22+D22))</f>
        <v/>
      </c>
      <c r="J22" s="15">
        <f>IF(E22="","",E22-F22/12-G22)</f>
        <v/>
      </c>
    </row>
    <row r="23">
      <c r="A23" s="12" t="n"/>
      <c r="B23" s="12" t="n"/>
      <c r="C23" s="13" t="n"/>
      <c r="D23" s="13" t="n"/>
      <c r="E23" s="13" t="n"/>
      <c r="F23" s="13" t="n"/>
      <c r="G23" s="13" t="n"/>
      <c r="H23" s="14">
        <f>IF(OR(C23="",E23="",C23+D23=0),"",E23*12/(C23+D23))</f>
        <v/>
      </c>
      <c r="I23" s="14">
        <f>IF(OR(C23="",E23="",C23+D23=0),"",(E23*12-F23)/(C23+D23))</f>
        <v/>
      </c>
      <c r="J23" s="15">
        <f>IF(E23="","",E23-F23/12-G23)</f>
        <v/>
      </c>
    </row>
    <row r="24">
      <c r="A24" s="12" t="n"/>
      <c r="B24" s="12" t="n"/>
      <c r="C24" s="13" t="n"/>
      <c r="D24" s="13" t="n"/>
      <c r="E24" s="13" t="n"/>
      <c r="F24" s="13" t="n"/>
      <c r="G24" s="13" t="n"/>
      <c r="H24" s="14">
        <f>IF(OR(C24="",E24="",C24+D24=0),"",E24*12/(C24+D24))</f>
        <v/>
      </c>
      <c r="I24" s="14">
        <f>IF(OR(C24="",E24="",C24+D24=0),"",(E24*12-F24)/(C24+D24))</f>
        <v/>
      </c>
      <c r="J24" s="15">
        <f>IF(E24="","",E24-F24/12-G24)</f>
        <v/>
      </c>
    </row>
    <row r="25">
      <c r="A25" s="12" t="n"/>
      <c r="B25" s="12" t="n"/>
      <c r="C25" s="13" t="n"/>
      <c r="D25" s="13" t="n"/>
      <c r="E25" s="13" t="n"/>
      <c r="F25" s="13" t="n"/>
      <c r="G25" s="13" t="n"/>
      <c r="H25" s="14">
        <f>IF(OR(C25="",E25="",C25+D25=0),"",E25*12/(C25+D25))</f>
        <v/>
      </c>
      <c r="I25" s="14">
        <f>IF(OR(C25="",E25="",C25+D25=0),"",(E25*12-F25)/(C25+D25))</f>
        <v/>
      </c>
      <c r="J25" s="15">
        <f>IF(E25="","",E25-F25/12-G25)</f>
        <v/>
      </c>
    </row>
    <row r="27" ht="26" customHeight="1">
      <c r="A27" s="10" t="inlineStr">
        <is>
          <t>Rentabilidad bruta = alquiler mensual × 12 ÷ (precio de compra + gastos y obras).</t>
        </is>
      </c>
    </row>
    <row r="28" ht="26" customHeight="1">
      <c r="A28" s="10" t="inlineStr">
        <is>
          <t>Rentabilidad neta = (alquiler mensual × 12 − gastos anuales) ÷ (precio de compra + gastos y obras). Gastos anuales: impuesto predial (taxe foncière), gastos de comunidad no repercutibles, seguro, gastos de gestión.</t>
        </is>
      </c>
    </row>
    <row r="29" ht="26" customHeight="1">
      <c r="A29" s="10" t="inlineStr">
        <is>
          <t>Flujo de caja mensual = alquiler mensual − gastos anuales ÷ 12 − cuota del préstamo. Antes de impuestos.</t>
        </is>
      </c>
    </row>
  </sheetData>
  <mergeCells count="3">
    <mergeCell ref="A29:J29"/>
    <mergeCell ref="A28:J28"/>
    <mergeCell ref="A27:J27"/>
  </mergeCells>
  <conditionalFormatting sqref="J6:J25">
    <cfRule type="expression" priority="1" dxfId="0">
      <formula>AND(ISNUMBER(J6),J6&lt;0)</formula>
    </cfRule>
    <cfRule type="expression" priority="2" dxfId="1">
      <formula>AND(ISNUMBER(J6),J6&gt;0)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6" customWidth="1" min="3" max="3"/>
    <col width="14" customWidth="1" min="4" max="4"/>
    <col width="34" customWidth="1" min="5" max="5"/>
    <col width="10" customWidth="1" min="6" max="6"/>
  </cols>
  <sheetData>
    <row r="1" ht="22" customHeight="1">
      <c r="A1" s="1" t="n"/>
      <c r="B1" s="1" t="n"/>
      <c r="C1" s="1" t="n"/>
      <c r="D1" s="1" t="n"/>
      <c r="E1" s="1" t="n"/>
      <c r="F1" s="1" t="n"/>
    </row>
    <row r="2" ht="30" customHeight="1">
      <c r="A2" s="1" t="n"/>
      <c r="B2" s="2" t="inlineStr">
        <is>
          <t>Alquileres y gastos</t>
        </is>
      </c>
      <c r="C2" s="1" t="n"/>
      <c r="D2" s="1" t="n"/>
      <c r="E2" s="1" t="n"/>
      <c r="F2" s="1" t="n"/>
    </row>
    <row r="3" ht="22" customHeight="1">
      <c r="A3" s="1" t="n"/>
      <c r="B3" s="3" t="inlineStr">
        <is>
          <t>Una fila por alquiler cobrado o por gasto · rellene las celdas doradas</t>
        </is>
      </c>
      <c r="C3" s="1" t="n"/>
      <c r="D3" s="1" t="n"/>
      <c r="E3" s="1" t="n"/>
      <c r="F3" s="1" t="n"/>
    </row>
    <row r="4" ht="4" customHeight="1">
      <c r="A4" s="4" t="n"/>
      <c r="B4" s="4" t="n"/>
      <c r="C4" s="4" t="n"/>
      <c r="D4" s="4" t="n"/>
      <c r="E4" s="4" t="n"/>
      <c r="F4" s="4" t="n"/>
    </row>
    <row r="5" ht="26" customHeight="1">
      <c r="A5" s="11" t="inlineStr">
        <is>
          <t>Fecha</t>
        </is>
      </c>
      <c r="B5" s="11" t="inlineStr">
        <is>
          <t>Inmueble</t>
        </is>
      </c>
      <c r="C5" s="11" t="inlineStr">
        <is>
          <t>Tipo</t>
        </is>
      </c>
      <c r="D5" s="11" t="inlineStr">
        <is>
          <t>Importe (€)</t>
        </is>
      </c>
      <c r="E5" s="11" t="inlineStr">
        <is>
          <t>Comentario</t>
        </is>
      </c>
      <c r="F5" s="11" t="inlineStr">
        <is>
          <t>Lado</t>
        </is>
      </c>
    </row>
    <row r="6">
      <c r="A6" s="16" t="n">
        <v>46208</v>
      </c>
      <c r="B6" s="12" t="inlineStr">
        <is>
          <t>Estudio (ejemplo)</t>
        </is>
      </c>
      <c r="C6" s="12" t="inlineStr">
        <is>
          <t>Alquiler cobrado</t>
        </is>
      </c>
      <c r="D6" s="13" t="n">
        <v>620</v>
      </c>
      <c r="E6" s="12" t="inlineStr">
        <is>
          <t>Ejemplo ficticio: bórrelo</t>
        </is>
      </c>
      <c r="F6" s="17">
        <f>IF(C6="","",IFERROR(VLOOKUP(C6,'Listas'!$A:$B,2,FALSE),"Gasto"))</f>
        <v/>
      </c>
    </row>
    <row r="7">
      <c r="A7" s="16" t="n">
        <v>46209</v>
      </c>
      <c r="B7" s="12" t="inlineStr">
        <is>
          <t>Piso de un dormitorio (ejemplo)</t>
        </is>
      </c>
      <c r="C7" s="12" t="inlineStr">
        <is>
          <t>Alquiler cobrado</t>
        </is>
      </c>
      <c r="D7" s="13" t="n">
        <v>760</v>
      </c>
      <c r="E7" s="12" t="inlineStr">
        <is>
          <t>Ejemplo ficticio: bórrelo</t>
        </is>
      </c>
      <c r="F7" s="17">
        <f>IF(C7="","",IFERROR(VLOOKUP(C7,'Listas'!$A:$B,2,FALSE),"Gasto"))</f>
        <v/>
      </c>
    </row>
    <row r="8">
      <c r="A8" s="16" t="n">
        <v>46218</v>
      </c>
      <c r="B8" s="12" t="inlineStr">
        <is>
          <t>Estudio (ejemplo)</t>
        </is>
      </c>
      <c r="C8" s="12" t="inlineStr">
        <is>
          <t>Gastos de comunidad</t>
        </is>
      </c>
      <c r="D8" s="13" t="n">
        <v>210</v>
      </c>
      <c r="E8" s="12" t="inlineStr">
        <is>
          <t>Ejemplo ficticio: bórrelo</t>
        </is>
      </c>
      <c r="F8" s="17">
        <f>IF(C8="","",IFERROR(VLOOKUP(C8,'Listas'!$A:$B,2,FALSE),"Gasto"))</f>
        <v/>
      </c>
    </row>
    <row r="9">
      <c r="A9" s="16" t="n">
        <v>46239</v>
      </c>
      <c r="B9" s="12" t="inlineStr">
        <is>
          <t>Estudio (ejemplo)</t>
        </is>
      </c>
      <c r="C9" s="12" t="inlineStr">
        <is>
          <t>Alquiler cobrado</t>
        </is>
      </c>
      <c r="D9" s="13" t="n">
        <v>620</v>
      </c>
      <c r="E9" s="12" t="inlineStr">
        <is>
          <t>Ejemplo ficticio: bórrelo</t>
        </is>
      </c>
      <c r="F9" s="17">
        <f>IF(C9="","",IFERROR(VLOOKUP(C9,'Listas'!$A:$B,2,FALSE),"Gasto"))</f>
        <v/>
      </c>
    </row>
    <row r="10">
      <c r="A10" s="16" t="n">
        <v>46240</v>
      </c>
      <c r="B10" s="12" t="inlineStr">
        <is>
          <t>Piso de un dormitorio (ejemplo)</t>
        </is>
      </c>
      <c r="C10" s="12" t="inlineStr">
        <is>
          <t>Alquiler cobrado</t>
        </is>
      </c>
      <c r="D10" s="13" t="n">
        <v>760</v>
      </c>
      <c r="E10" s="12" t="inlineStr">
        <is>
          <t>Ejemplo ficticio: bórrelo</t>
        </is>
      </c>
      <c r="F10" s="17">
        <f>IF(C10="","",IFERROR(VLOOKUP(C10,'Listas'!$A:$B,2,FALSE),"Gasto"))</f>
        <v/>
      </c>
    </row>
    <row r="11">
      <c r="A11" s="16" t="n">
        <v>46254</v>
      </c>
      <c r="B11" s="12" t="inlineStr">
        <is>
          <t>Estudio (ejemplo)</t>
        </is>
      </c>
      <c r="C11" s="12" t="inlineStr">
        <is>
          <t>Obras y mantenimiento</t>
        </is>
      </c>
      <c r="D11" s="13" t="n">
        <v>450</v>
      </c>
      <c r="E11" s="12" t="inlineStr">
        <is>
          <t>Ejemplo ficticio: bórrelo</t>
        </is>
      </c>
      <c r="F11" s="17">
        <f>IF(C11="","",IFERROR(VLOOKUP(C11,'Listas'!$A:$B,2,FALSE),"Gasto"))</f>
        <v/>
      </c>
    </row>
    <row r="12">
      <c r="A12" s="16" t="n">
        <v>46271</v>
      </c>
      <c r="B12" s="12" t="inlineStr">
        <is>
          <t>Piso de un dormitorio (ejemplo)</t>
        </is>
      </c>
      <c r="C12" s="12" t="inlineStr">
        <is>
          <t>Alquiler cobrado</t>
        </is>
      </c>
      <c r="D12" s="13" t="n">
        <v>760</v>
      </c>
      <c r="E12" s="12" t="inlineStr">
        <is>
          <t>Ejemplo ficticio: bórrelo</t>
        </is>
      </c>
      <c r="F12" s="17">
        <f>IF(C12="","",IFERROR(VLOOKUP(C12,'Listas'!$A:$B,2,FALSE),"Gasto"))</f>
        <v/>
      </c>
    </row>
    <row r="13">
      <c r="A13" s="16" t="n">
        <v>46277</v>
      </c>
      <c r="B13" s="12" t="inlineStr">
        <is>
          <t>Piso de un dormitorio (ejemplo)</t>
        </is>
      </c>
      <c r="C13" s="12" t="inlineStr">
        <is>
          <t>Seguro</t>
        </is>
      </c>
      <c r="D13" s="13" t="n">
        <v>160</v>
      </c>
      <c r="E13" s="12" t="inlineStr">
        <is>
          <t>Ejemplo ficticio: bórrelo</t>
        </is>
      </c>
      <c r="F13" s="17">
        <f>IF(C13="","",IFERROR(VLOOKUP(C13,'Listas'!$A:$B,2,FALSE),"Gasto"))</f>
        <v/>
      </c>
    </row>
    <row r="14">
      <c r="A14" s="16" t="n">
        <v>46298</v>
      </c>
      <c r="B14" s="12" t="inlineStr">
        <is>
          <t>Estudio (ejemplo)</t>
        </is>
      </c>
      <c r="C14" s="12" t="inlineStr">
        <is>
          <t>Alquiler cobrado</t>
        </is>
      </c>
      <c r="D14" s="13" t="n">
        <v>620</v>
      </c>
      <c r="E14" s="12" t="inlineStr">
        <is>
          <t>Ejemplo ficticio: bórrelo</t>
        </is>
      </c>
      <c r="F14" s="17">
        <f>IF(C14="","",IFERROR(VLOOKUP(C14,'Listas'!$A:$B,2,FALSE),"Gasto"))</f>
        <v/>
      </c>
    </row>
    <row r="15">
      <c r="A15" s="16" t="n">
        <v>46301</v>
      </c>
      <c r="B15" s="12" t="inlineStr">
        <is>
          <t>Piso de un dormitorio (ejemplo)</t>
        </is>
      </c>
      <c r="C15" s="12" t="inlineStr">
        <is>
          <t>Alquiler cobrado</t>
        </is>
      </c>
      <c r="D15" s="13" t="n">
        <v>760</v>
      </c>
      <c r="E15" s="12" t="inlineStr">
        <is>
          <t>Ejemplo ficticio: bórrelo</t>
        </is>
      </c>
      <c r="F15" s="17">
        <f>IF(C15="","",IFERROR(VLOOKUP(C15,'Listas'!$A:$B,2,FALSE),"Gasto"))</f>
        <v/>
      </c>
    </row>
    <row r="16">
      <c r="A16" s="16" t="n">
        <v>46310</v>
      </c>
      <c r="B16" s="12" t="inlineStr">
        <is>
          <t>Estudio (ejemplo)</t>
        </is>
      </c>
      <c r="C16" s="12" t="inlineStr">
        <is>
          <t>Gastos de comunidad</t>
        </is>
      </c>
      <c r="D16" s="13" t="n">
        <v>210</v>
      </c>
      <c r="E16" s="12" t="inlineStr">
        <is>
          <t>Ejemplo ficticio: bórrelo</t>
        </is>
      </c>
      <c r="F16" s="17">
        <f>IF(C16="","",IFERROR(VLOOKUP(C16,'Listas'!$A:$B,2,FALSE),"Gasto"))</f>
        <v/>
      </c>
    </row>
    <row r="17">
      <c r="A17" s="16" t="n">
        <v>46310</v>
      </c>
      <c r="B17" s="12" t="inlineStr">
        <is>
          <t>Estudio (ejemplo)</t>
        </is>
      </c>
      <c r="C17" s="12" t="inlineStr">
        <is>
          <t>Impuesto predial (taxe foncière)</t>
        </is>
      </c>
      <c r="D17" s="13" t="n">
        <v>780</v>
      </c>
      <c r="E17" s="12" t="inlineStr">
        <is>
          <t>Ejemplo ficticio: bórrelo</t>
        </is>
      </c>
      <c r="F17" s="17">
        <f>IF(C17="","",IFERROR(VLOOKUP(C17,'Listas'!$A:$B,2,FALSE),"Gasto"))</f>
        <v/>
      </c>
    </row>
    <row r="18">
      <c r="A18" s="16" t="n">
        <v>46310</v>
      </c>
      <c r="B18" s="12" t="inlineStr">
        <is>
          <t>Piso de un dormitorio (ejemplo)</t>
        </is>
      </c>
      <c r="C18" s="12" t="inlineStr">
        <is>
          <t>Impuesto predial (taxe foncière)</t>
        </is>
      </c>
      <c r="D18" s="13" t="n">
        <v>950</v>
      </c>
      <c r="E18" s="12" t="inlineStr">
        <is>
          <t>Ejemplo ficticio: bórrelo</t>
        </is>
      </c>
      <c r="F18" s="17">
        <f>IF(C18="","",IFERROR(VLOOKUP(C18,'Listas'!$A:$B,2,FALSE),"Gasto"))</f>
        <v/>
      </c>
    </row>
    <row r="19">
      <c r="A19" s="16" t="n"/>
      <c r="B19" s="12" t="n"/>
      <c r="C19" s="12" t="n"/>
      <c r="D19" s="13" t="n"/>
      <c r="E19" s="12" t="n"/>
      <c r="F19" s="17">
        <f>IF(C19="","",IFERROR(VLOOKUP(C19,'Listas'!$A:$B,2,FALSE),"Gasto"))</f>
        <v/>
      </c>
    </row>
    <row r="20">
      <c r="A20" s="16" t="n"/>
      <c r="B20" s="12" t="n"/>
      <c r="C20" s="12" t="n"/>
      <c r="D20" s="13" t="n"/>
      <c r="E20" s="12" t="n"/>
      <c r="F20" s="17">
        <f>IF(C20="","",IFERROR(VLOOKUP(C20,'Listas'!$A:$B,2,FALSE),"Gasto"))</f>
        <v/>
      </c>
    </row>
    <row r="21">
      <c r="A21" s="16" t="n"/>
      <c r="B21" s="12" t="n"/>
      <c r="C21" s="12" t="n"/>
      <c r="D21" s="13" t="n"/>
      <c r="E21" s="12" t="n"/>
      <c r="F21" s="17">
        <f>IF(C21="","",IFERROR(VLOOKUP(C21,'Listas'!$A:$B,2,FALSE),"Gasto"))</f>
        <v/>
      </c>
    </row>
    <row r="22">
      <c r="A22" s="16" t="n"/>
      <c r="B22" s="12" t="n"/>
      <c r="C22" s="12" t="n"/>
      <c r="D22" s="13" t="n"/>
      <c r="E22" s="12" t="n"/>
      <c r="F22" s="17">
        <f>IF(C22="","",IFERROR(VLOOKUP(C22,'Listas'!$A:$B,2,FALSE),"Gasto"))</f>
        <v/>
      </c>
    </row>
    <row r="23">
      <c r="A23" s="16" t="n"/>
      <c r="B23" s="12" t="n"/>
      <c r="C23" s="12" t="n"/>
      <c r="D23" s="13" t="n"/>
      <c r="E23" s="12" t="n"/>
      <c r="F23" s="17">
        <f>IF(C23="","",IFERROR(VLOOKUP(C23,'Listas'!$A:$B,2,FALSE),"Gasto"))</f>
        <v/>
      </c>
    </row>
    <row r="24">
      <c r="A24" s="16" t="n"/>
      <c r="B24" s="12" t="n"/>
      <c r="C24" s="12" t="n"/>
      <c r="D24" s="13" t="n"/>
      <c r="E24" s="12" t="n"/>
      <c r="F24" s="17">
        <f>IF(C24="","",IFERROR(VLOOKUP(C24,'Listas'!$A:$B,2,FALSE),"Gasto"))</f>
        <v/>
      </c>
    </row>
    <row r="25">
      <c r="A25" s="16" t="n"/>
      <c r="B25" s="12" t="n"/>
      <c r="C25" s="12" t="n"/>
      <c r="D25" s="13" t="n"/>
      <c r="E25" s="12" t="n"/>
      <c r="F25" s="17">
        <f>IF(C25="","",IFERROR(VLOOKUP(C25,'Listas'!$A:$B,2,FALSE),"Gasto"))</f>
        <v/>
      </c>
    </row>
    <row r="26">
      <c r="A26" s="16" t="n"/>
      <c r="B26" s="12" t="n"/>
      <c r="C26" s="12" t="n"/>
      <c r="D26" s="13" t="n"/>
      <c r="E26" s="12" t="n"/>
      <c r="F26" s="17">
        <f>IF(C26="","",IFERROR(VLOOKUP(C26,'Listas'!$A:$B,2,FALSE),"Gasto"))</f>
        <v/>
      </c>
    </row>
    <row r="27">
      <c r="A27" s="16" t="n"/>
      <c r="B27" s="12" t="n"/>
      <c r="C27" s="12" t="n"/>
      <c r="D27" s="13" t="n"/>
      <c r="E27" s="12" t="n"/>
      <c r="F27" s="17">
        <f>IF(C27="","",IFERROR(VLOOKUP(C27,'Listas'!$A:$B,2,FALSE),"Gasto"))</f>
        <v/>
      </c>
    </row>
    <row r="28">
      <c r="A28" s="16" t="n"/>
      <c r="B28" s="12" t="n"/>
      <c r="C28" s="12" t="n"/>
      <c r="D28" s="13" t="n"/>
      <c r="E28" s="12" t="n"/>
      <c r="F28" s="17">
        <f>IF(C28="","",IFERROR(VLOOKUP(C28,'Listas'!$A:$B,2,FALSE),"Gasto"))</f>
        <v/>
      </c>
    </row>
    <row r="29">
      <c r="A29" s="16" t="n"/>
      <c r="B29" s="12" t="n"/>
      <c r="C29" s="12" t="n"/>
      <c r="D29" s="13" t="n"/>
      <c r="E29" s="12" t="n"/>
      <c r="F29" s="17">
        <f>IF(C29="","",IFERROR(VLOOKUP(C29,'Listas'!$A:$B,2,FALSE),"Gasto"))</f>
        <v/>
      </c>
    </row>
    <row r="30">
      <c r="A30" s="16" t="n"/>
      <c r="B30" s="12" t="n"/>
      <c r="C30" s="12" t="n"/>
      <c r="D30" s="13" t="n"/>
      <c r="E30" s="12" t="n"/>
      <c r="F30" s="17">
        <f>IF(C30="","",IFERROR(VLOOKUP(C30,'Listas'!$A:$B,2,FALSE),"Gasto"))</f>
        <v/>
      </c>
    </row>
    <row r="31">
      <c r="A31" s="16" t="n"/>
      <c r="B31" s="12" t="n"/>
      <c r="C31" s="12" t="n"/>
      <c r="D31" s="13" t="n"/>
      <c r="E31" s="12" t="n"/>
      <c r="F31" s="17">
        <f>IF(C31="","",IFERROR(VLOOKUP(C31,'Listas'!$A:$B,2,FALSE),"Gasto"))</f>
        <v/>
      </c>
    </row>
    <row r="32">
      <c r="A32" s="16" t="n"/>
      <c r="B32" s="12" t="n"/>
      <c r="C32" s="12" t="n"/>
      <c r="D32" s="13" t="n"/>
      <c r="E32" s="12" t="n"/>
      <c r="F32" s="17">
        <f>IF(C32="","",IFERROR(VLOOKUP(C32,'Listas'!$A:$B,2,FALSE),"Gasto"))</f>
        <v/>
      </c>
    </row>
    <row r="33">
      <c r="A33" s="16" t="n"/>
      <c r="B33" s="12" t="n"/>
      <c r="C33" s="12" t="n"/>
      <c r="D33" s="13" t="n"/>
      <c r="E33" s="12" t="n"/>
      <c r="F33" s="17">
        <f>IF(C33="","",IFERROR(VLOOKUP(C33,'Listas'!$A:$B,2,FALSE),"Gasto"))</f>
        <v/>
      </c>
    </row>
    <row r="34">
      <c r="A34" s="16" t="n"/>
      <c r="B34" s="12" t="n"/>
      <c r="C34" s="12" t="n"/>
      <c r="D34" s="13" t="n"/>
      <c r="E34" s="12" t="n"/>
      <c r="F34" s="17">
        <f>IF(C34="","",IFERROR(VLOOKUP(C34,'Listas'!$A:$B,2,FALSE),"Gasto"))</f>
        <v/>
      </c>
    </row>
    <row r="35">
      <c r="A35" s="16" t="n"/>
      <c r="B35" s="12" t="n"/>
      <c r="C35" s="12" t="n"/>
      <c r="D35" s="13" t="n"/>
      <c r="E35" s="12" t="n"/>
      <c r="F35" s="17">
        <f>IF(C35="","",IFERROR(VLOOKUP(C35,'Listas'!$A:$B,2,FALSE),"Gasto"))</f>
        <v/>
      </c>
    </row>
    <row r="36">
      <c r="A36" s="16" t="n"/>
      <c r="B36" s="12" t="n"/>
      <c r="C36" s="12" t="n"/>
      <c r="D36" s="13" t="n"/>
      <c r="E36" s="12" t="n"/>
      <c r="F36" s="17">
        <f>IF(C36="","",IFERROR(VLOOKUP(C36,'Listas'!$A:$B,2,FALSE),"Gasto"))</f>
        <v/>
      </c>
    </row>
    <row r="37">
      <c r="A37" s="16" t="n"/>
      <c r="B37" s="12" t="n"/>
      <c r="C37" s="12" t="n"/>
      <c r="D37" s="13" t="n"/>
      <c r="E37" s="12" t="n"/>
      <c r="F37" s="17">
        <f>IF(C37="","",IFERROR(VLOOKUP(C37,'Listas'!$A:$B,2,FALSE),"Gasto"))</f>
        <v/>
      </c>
    </row>
    <row r="38">
      <c r="A38" s="16" t="n"/>
      <c r="B38" s="12" t="n"/>
      <c r="C38" s="12" t="n"/>
      <c r="D38" s="13" t="n"/>
      <c r="E38" s="12" t="n"/>
      <c r="F38" s="17">
        <f>IF(C38="","",IFERROR(VLOOKUP(C38,'Listas'!$A:$B,2,FALSE),"Gasto"))</f>
        <v/>
      </c>
    </row>
    <row r="39">
      <c r="A39" s="16" t="n"/>
      <c r="B39" s="12" t="n"/>
      <c r="C39" s="12" t="n"/>
      <c r="D39" s="13" t="n"/>
      <c r="E39" s="12" t="n"/>
      <c r="F39" s="17">
        <f>IF(C39="","",IFERROR(VLOOKUP(C39,'Listas'!$A:$B,2,FALSE),"Gasto"))</f>
        <v/>
      </c>
    </row>
    <row r="40">
      <c r="A40" s="16" t="n"/>
      <c r="B40" s="12" t="n"/>
      <c r="C40" s="12" t="n"/>
      <c r="D40" s="13" t="n"/>
      <c r="E40" s="12" t="n"/>
      <c r="F40" s="17">
        <f>IF(C40="","",IFERROR(VLOOKUP(C40,'Listas'!$A:$B,2,FALSE),"Gasto"))</f>
        <v/>
      </c>
    </row>
    <row r="41">
      <c r="A41" s="16" t="n"/>
      <c r="B41" s="12" t="n"/>
      <c r="C41" s="12" t="n"/>
      <c r="D41" s="13" t="n"/>
      <c r="E41" s="12" t="n"/>
      <c r="F41" s="17">
        <f>IF(C41="","",IFERROR(VLOOKUP(C41,'Listas'!$A:$B,2,FALSE),"Gasto"))</f>
        <v/>
      </c>
    </row>
    <row r="42">
      <c r="A42" s="16" t="n"/>
      <c r="B42" s="12" t="n"/>
      <c r="C42" s="12" t="n"/>
      <c r="D42" s="13" t="n"/>
      <c r="E42" s="12" t="n"/>
      <c r="F42" s="17">
        <f>IF(C42="","",IFERROR(VLOOKUP(C42,'Listas'!$A:$B,2,FALSE),"Gasto"))</f>
        <v/>
      </c>
    </row>
    <row r="43">
      <c r="A43" s="16" t="n"/>
      <c r="B43" s="12" t="n"/>
      <c r="C43" s="12" t="n"/>
      <c r="D43" s="13" t="n"/>
      <c r="E43" s="12" t="n"/>
      <c r="F43" s="17">
        <f>IF(C43="","",IFERROR(VLOOKUP(C43,'Listas'!$A:$B,2,FALSE),"Gasto"))</f>
        <v/>
      </c>
    </row>
    <row r="44">
      <c r="A44" s="16" t="n"/>
      <c r="B44" s="12" t="n"/>
      <c r="C44" s="12" t="n"/>
      <c r="D44" s="13" t="n"/>
      <c r="E44" s="12" t="n"/>
      <c r="F44" s="17">
        <f>IF(C44="","",IFERROR(VLOOKUP(C44,'Listas'!$A:$B,2,FALSE),"Gasto"))</f>
        <v/>
      </c>
    </row>
    <row r="45">
      <c r="A45" s="16" t="n"/>
      <c r="B45" s="12" t="n"/>
      <c r="C45" s="12" t="n"/>
      <c r="D45" s="13" t="n"/>
      <c r="E45" s="12" t="n"/>
      <c r="F45" s="17">
        <f>IF(C45="","",IFERROR(VLOOKUP(C45,'Listas'!$A:$B,2,FALSE),"Gasto"))</f>
        <v/>
      </c>
    </row>
    <row r="46">
      <c r="A46" s="16" t="n"/>
      <c r="B46" s="12" t="n"/>
      <c r="C46" s="12" t="n"/>
      <c r="D46" s="13" t="n"/>
      <c r="E46" s="12" t="n"/>
      <c r="F46" s="17">
        <f>IF(C46="","",IFERROR(VLOOKUP(C46,'Listas'!$A:$B,2,FALSE),"Gasto"))</f>
        <v/>
      </c>
    </row>
    <row r="47">
      <c r="A47" s="16" t="n"/>
      <c r="B47" s="12" t="n"/>
      <c r="C47" s="12" t="n"/>
      <c r="D47" s="13" t="n"/>
      <c r="E47" s="12" t="n"/>
      <c r="F47" s="17">
        <f>IF(C47="","",IFERROR(VLOOKUP(C47,'Listas'!$A:$B,2,FALSE),"Gasto"))</f>
        <v/>
      </c>
    </row>
    <row r="48">
      <c r="A48" s="16" t="n"/>
      <c r="B48" s="12" t="n"/>
      <c r="C48" s="12" t="n"/>
      <c r="D48" s="13" t="n"/>
      <c r="E48" s="12" t="n"/>
      <c r="F48" s="17">
        <f>IF(C48="","",IFERROR(VLOOKUP(C48,'Listas'!$A:$B,2,FALSE),"Gasto"))</f>
        <v/>
      </c>
    </row>
    <row r="49">
      <c r="A49" s="16" t="n"/>
      <c r="B49" s="12" t="n"/>
      <c r="C49" s="12" t="n"/>
      <c r="D49" s="13" t="n"/>
      <c r="E49" s="12" t="n"/>
      <c r="F49" s="17">
        <f>IF(C49="","",IFERROR(VLOOKUP(C49,'Listas'!$A:$B,2,FALSE),"Gasto"))</f>
        <v/>
      </c>
    </row>
    <row r="50">
      <c r="A50" s="16" t="n"/>
      <c r="B50" s="12" t="n"/>
      <c r="C50" s="12" t="n"/>
      <c r="D50" s="13" t="n"/>
      <c r="E50" s="12" t="n"/>
      <c r="F50" s="17">
        <f>IF(C50="","",IFERROR(VLOOKUP(C50,'Listas'!$A:$B,2,FALSE),"Gasto"))</f>
        <v/>
      </c>
    </row>
    <row r="51">
      <c r="A51" s="16" t="n"/>
      <c r="B51" s="12" t="n"/>
      <c r="C51" s="12" t="n"/>
      <c r="D51" s="13" t="n"/>
      <c r="E51" s="12" t="n"/>
      <c r="F51" s="17">
        <f>IF(C51="","",IFERROR(VLOOKUP(C51,'Listas'!$A:$B,2,FALSE),"Gasto"))</f>
        <v/>
      </c>
    </row>
    <row r="52">
      <c r="A52" s="16" t="n"/>
      <c r="B52" s="12" t="n"/>
      <c r="C52" s="12" t="n"/>
      <c r="D52" s="13" t="n"/>
      <c r="E52" s="12" t="n"/>
      <c r="F52" s="17">
        <f>IF(C52="","",IFERROR(VLOOKUP(C52,'Listas'!$A:$B,2,FALSE),"Gasto"))</f>
        <v/>
      </c>
    </row>
    <row r="53">
      <c r="A53" s="16" t="n"/>
      <c r="B53" s="12" t="n"/>
      <c r="C53" s="12" t="n"/>
      <c r="D53" s="13" t="n"/>
      <c r="E53" s="12" t="n"/>
      <c r="F53" s="17">
        <f>IF(C53="","",IFERROR(VLOOKUP(C53,'Listas'!$A:$B,2,FALSE),"Gasto"))</f>
        <v/>
      </c>
    </row>
    <row r="54">
      <c r="A54" s="16" t="n"/>
      <c r="B54" s="12" t="n"/>
      <c r="C54" s="12" t="n"/>
      <c r="D54" s="13" t="n"/>
      <c r="E54" s="12" t="n"/>
      <c r="F54" s="17">
        <f>IF(C54="","",IFERROR(VLOOKUP(C54,'Listas'!$A:$B,2,FALSE),"Gasto"))</f>
        <v/>
      </c>
    </row>
    <row r="55">
      <c r="A55" s="16" t="n"/>
      <c r="B55" s="12" t="n"/>
      <c r="C55" s="12" t="n"/>
      <c r="D55" s="13" t="n"/>
      <c r="E55" s="12" t="n"/>
      <c r="F55" s="17">
        <f>IF(C55="","",IFERROR(VLOOKUP(C55,'Listas'!$A:$B,2,FALSE),"Gasto"))</f>
        <v/>
      </c>
    </row>
    <row r="56">
      <c r="A56" s="16" t="n"/>
      <c r="B56" s="12" t="n"/>
      <c r="C56" s="12" t="n"/>
      <c r="D56" s="13" t="n"/>
      <c r="E56" s="12" t="n"/>
      <c r="F56" s="17">
        <f>IF(C56="","",IFERROR(VLOOKUP(C56,'Listas'!$A:$B,2,FALSE),"Gasto"))</f>
        <v/>
      </c>
    </row>
    <row r="57">
      <c r="A57" s="16" t="n"/>
      <c r="B57" s="12" t="n"/>
      <c r="C57" s="12" t="n"/>
      <c r="D57" s="13" t="n"/>
      <c r="E57" s="12" t="n"/>
      <c r="F57" s="17">
        <f>IF(C57="","",IFERROR(VLOOKUP(C57,'Listas'!$A:$B,2,FALSE),"Gasto"))</f>
        <v/>
      </c>
    </row>
    <row r="58">
      <c r="A58" s="16" t="n"/>
      <c r="B58" s="12" t="n"/>
      <c r="C58" s="12" t="n"/>
      <c r="D58" s="13" t="n"/>
      <c r="E58" s="12" t="n"/>
      <c r="F58" s="17">
        <f>IF(C58="","",IFERROR(VLOOKUP(C58,'Listas'!$A:$B,2,FALSE),"Gasto"))</f>
        <v/>
      </c>
    </row>
    <row r="59">
      <c r="A59" s="16" t="n"/>
      <c r="B59" s="12" t="n"/>
      <c r="C59" s="12" t="n"/>
      <c r="D59" s="13" t="n"/>
      <c r="E59" s="12" t="n"/>
      <c r="F59" s="17">
        <f>IF(C59="","",IFERROR(VLOOKUP(C59,'Listas'!$A:$B,2,FALSE),"Gasto"))</f>
        <v/>
      </c>
    </row>
    <row r="60">
      <c r="A60" s="16" t="n"/>
      <c r="B60" s="12" t="n"/>
      <c r="C60" s="12" t="n"/>
      <c r="D60" s="13" t="n"/>
      <c r="E60" s="12" t="n"/>
      <c r="F60" s="17">
        <f>IF(C60="","",IFERROR(VLOOKUP(C60,'Listas'!$A:$B,2,FALSE),"Gasto"))</f>
        <v/>
      </c>
    </row>
    <row r="61">
      <c r="A61" s="16" t="n"/>
      <c r="B61" s="12" t="n"/>
      <c r="C61" s="12" t="n"/>
      <c r="D61" s="13" t="n"/>
      <c r="E61" s="12" t="n"/>
      <c r="F61" s="17">
        <f>IF(C61="","",IFERROR(VLOOKUP(C61,'Listas'!$A:$B,2,FALSE),"Gasto"))</f>
        <v/>
      </c>
    </row>
    <row r="62">
      <c r="A62" s="16" t="n"/>
      <c r="B62" s="12" t="n"/>
      <c r="C62" s="12" t="n"/>
      <c r="D62" s="13" t="n"/>
      <c r="E62" s="12" t="n"/>
      <c r="F62" s="17">
        <f>IF(C62="","",IFERROR(VLOOKUP(C62,'Listas'!$A:$B,2,FALSE),"Gasto"))</f>
        <v/>
      </c>
    </row>
    <row r="63">
      <c r="A63" s="16" t="n"/>
      <c r="B63" s="12" t="n"/>
      <c r="C63" s="12" t="n"/>
      <c r="D63" s="13" t="n"/>
      <c r="E63" s="12" t="n"/>
      <c r="F63" s="17">
        <f>IF(C63="","",IFERROR(VLOOKUP(C63,'Listas'!$A:$B,2,FALSE),"Gasto"))</f>
        <v/>
      </c>
    </row>
    <row r="64">
      <c r="A64" s="16" t="n"/>
      <c r="B64" s="12" t="n"/>
      <c r="C64" s="12" t="n"/>
      <c r="D64" s="13" t="n"/>
      <c r="E64" s="12" t="n"/>
      <c r="F64" s="17">
        <f>IF(C64="","",IFERROR(VLOOKUP(C64,'Listas'!$A:$B,2,FALSE),"Gasto"))</f>
        <v/>
      </c>
    </row>
    <row r="65">
      <c r="A65" s="16" t="n"/>
      <c r="B65" s="12" t="n"/>
      <c r="C65" s="12" t="n"/>
      <c r="D65" s="13" t="n"/>
      <c r="E65" s="12" t="n"/>
      <c r="F65" s="17">
        <f>IF(C65="","",IFERROR(VLOOKUP(C65,'Listas'!$A:$B,2,FALSE),"Gasto"))</f>
        <v/>
      </c>
    </row>
    <row r="66">
      <c r="A66" s="16" t="n"/>
      <c r="B66" s="12" t="n"/>
      <c r="C66" s="12" t="n"/>
      <c r="D66" s="13" t="n"/>
      <c r="E66" s="12" t="n"/>
      <c r="F66" s="17">
        <f>IF(C66="","",IFERROR(VLOOKUP(C66,'Listas'!$A:$B,2,FALSE),"Gasto"))</f>
        <v/>
      </c>
    </row>
    <row r="67">
      <c r="A67" s="16" t="n"/>
      <c r="B67" s="12" t="n"/>
      <c r="C67" s="12" t="n"/>
      <c r="D67" s="13" t="n"/>
      <c r="E67" s="12" t="n"/>
      <c r="F67" s="17">
        <f>IF(C67="","",IFERROR(VLOOKUP(C67,'Listas'!$A:$B,2,FALSE),"Gasto"))</f>
        <v/>
      </c>
    </row>
    <row r="68">
      <c r="A68" s="16" t="n"/>
      <c r="B68" s="12" t="n"/>
      <c r="C68" s="12" t="n"/>
      <c r="D68" s="13" t="n"/>
      <c r="E68" s="12" t="n"/>
      <c r="F68" s="17">
        <f>IF(C68="","",IFERROR(VLOOKUP(C68,'Listas'!$A:$B,2,FALSE),"Gasto"))</f>
        <v/>
      </c>
    </row>
    <row r="69">
      <c r="A69" s="16" t="n"/>
      <c r="B69" s="12" t="n"/>
      <c r="C69" s="12" t="n"/>
      <c r="D69" s="13" t="n"/>
      <c r="E69" s="12" t="n"/>
      <c r="F69" s="17">
        <f>IF(C69="","",IFERROR(VLOOKUP(C69,'Listas'!$A:$B,2,FALSE),"Gasto"))</f>
        <v/>
      </c>
    </row>
    <row r="70">
      <c r="A70" s="16" t="n"/>
      <c r="B70" s="12" t="n"/>
      <c r="C70" s="12" t="n"/>
      <c r="D70" s="13" t="n"/>
      <c r="E70" s="12" t="n"/>
      <c r="F70" s="17">
        <f>IF(C70="","",IFERROR(VLOOKUP(C70,'Listas'!$A:$B,2,FALSE),"Gasto"))</f>
        <v/>
      </c>
    </row>
    <row r="71">
      <c r="A71" s="16" t="n"/>
      <c r="B71" s="12" t="n"/>
      <c r="C71" s="12" t="n"/>
      <c r="D71" s="13" t="n"/>
      <c r="E71" s="12" t="n"/>
      <c r="F71" s="17">
        <f>IF(C71="","",IFERROR(VLOOKUP(C71,'Listas'!$A:$B,2,FALSE),"Gasto"))</f>
        <v/>
      </c>
    </row>
    <row r="72">
      <c r="A72" s="16" t="n"/>
      <c r="B72" s="12" t="n"/>
      <c r="C72" s="12" t="n"/>
      <c r="D72" s="13" t="n"/>
      <c r="E72" s="12" t="n"/>
      <c r="F72" s="17">
        <f>IF(C72="","",IFERROR(VLOOKUP(C72,'Listas'!$A:$B,2,FALSE),"Gasto"))</f>
        <v/>
      </c>
    </row>
    <row r="73">
      <c r="A73" s="16" t="n"/>
      <c r="B73" s="12" t="n"/>
      <c r="C73" s="12" t="n"/>
      <c r="D73" s="13" t="n"/>
      <c r="E73" s="12" t="n"/>
      <c r="F73" s="17">
        <f>IF(C73="","",IFERROR(VLOOKUP(C73,'Listas'!$A:$B,2,FALSE),"Gasto"))</f>
        <v/>
      </c>
    </row>
    <row r="74">
      <c r="A74" s="16" t="n"/>
      <c r="B74" s="12" t="n"/>
      <c r="C74" s="12" t="n"/>
      <c r="D74" s="13" t="n"/>
      <c r="E74" s="12" t="n"/>
      <c r="F74" s="17">
        <f>IF(C74="","",IFERROR(VLOOKUP(C74,'Listas'!$A:$B,2,FALSE),"Gasto"))</f>
        <v/>
      </c>
    </row>
    <row r="75">
      <c r="A75" s="16" t="n"/>
      <c r="B75" s="12" t="n"/>
      <c r="C75" s="12" t="n"/>
      <c r="D75" s="13" t="n"/>
      <c r="E75" s="12" t="n"/>
      <c r="F75" s="17">
        <f>IF(C75="","",IFERROR(VLOOKUP(C75,'Listas'!$A:$B,2,FALSE),"Gasto"))</f>
        <v/>
      </c>
    </row>
    <row r="76">
      <c r="A76" s="16" t="n"/>
      <c r="B76" s="12" t="n"/>
      <c r="C76" s="12" t="n"/>
      <c r="D76" s="13" t="n"/>
      <c r="E76" s="12" t="n"/>
      <c r="F76" s="17">
        <f>IF(C76="","",IFERROR(VLOOKUP(C76,'Listas'!$A:$B,2,FALSE),"Gasto"))</f>
        <v/>
      </c>
    </row>
    <row r="77">
      <c r="A77" s="16" t="n"/>
      <c r="B77" s="12" t="n"/>
      <c r="C77" s="12" t="n"/>
      <c r="D77" s="13" t="n"/>
      <c r="E77" s="12" t="n"/>
      <c r="F77" s="17">
        <f>IF(C77="","",IFERROR(VLOOKUP(C77,'Listas'!$A:$B,2,FALSE),"Gasto"))</f>
        <v/>
      </c>
    </row>
    <row r="78">
      <c r="A78" s="16" t="n"/>
      <c r="B78" s="12" t="n"/>
      <c r="C78" s="12" t="n"/>
      <c r="D78" s="13" t="n"/>
      <c r="E78" s="12" t="n"/>
      <c r="F78" s="17">
        <f>IF(C78="","",IFERROR(VLOOKUP(C78,'Listas'!$A:$B,2,FALSE),"Gasto"))</f>
        <v/>
      </c>
    </row>
    <row r="79">
      <c r="A79" s="16" t="n"/>
      <c r="B79" s="12" t="n"/>
      <c r="C79" s="12" t="n"/>
      <c r="D79" s="13" t="n"/>
      <c r="E79" s="12" t="n"/>
      <c r="F79" s="17">
        <f>IF(C79="","",IFERROR(VLOOKUP(C79,'Listas'!$A:$B,2,FALSE),"Gasto"))</f>
        <v/>
      </c>
    </row>
    <row r="80">
      <c r="A80" s="16" t="n"/>
      <c r="B80" s="12" t="n"/>
      <c r="C80" s="12" t="n"/>
      <c r="D80" s="13" t="n"/>
      <c r="E80" s="12" t="n"/>
      <c r="F80" s="17">
        <f>IF(C80="","",IFERROR(VLOOKUP(C80,'Listas'!$A:$B,2,FALSE),"Gasto"))</f>
        <v/>
      </c>
    </row>
    <row r="81">
      <c r="A81" s="16" t="n"/>
      <c r="B81" s="12" t="n"/>
      <c r="C81" s="12" t="n"/>
      <c r="D81" s="13" t="n"/>
      <c r="E81" s="12" t="n"/>
      <c r="F81" s="17">
        <f>IF(C81="","",IFERROR(VLOOKUP(C81,'Listas'!$A:$B,2,FALSE),"Gasto"))</f>
        <v/>
      </c>
    </row>
    <row r="82">
      <c r="A82" s="16" t="n"/>
      <c r="B82" s="12" t="n"/>
      <c r="C82" s="12" t="n"/>
      <c r="D82" s="13" t="n"/>
      <c r="E82" s="12" t="n"/>
      <c r="F82" s="17">
        <f>IF(C82="","",IFERROR(VLOOKUP(C82,'Listas'!$A:$B,2,FALSE),"Gasto"))</f>
        <v/>
      </c>
    </row>
    <row r="83">
      <c r="A83" s="16" t="n"/>
      <c r="B83" s="12" t="n"/>
      <c r="C83" s="12" t="n"/>
      <c r="D83" s="13" t="n"/>
      <c r="E83" s="12" t="n"/>
      <c r="F83" s="17">
        <f>IF(C83="","",IFERROR(VLOOKUP(C83,'Listas'!$A:$B,2,FALSE),"Gasto"))</f>
        <v/>
      </c>
    </row>
    <row r="84">
      <c r="A84" s="16" t="n"/>
      <c r="B84" s="12" t="n"/>
      <c r="C84" s="12" t="n"/>
      <c r="D84" s="13" t="n"/>
      <c r="E84" s="12" t="n"/>
      <c r="F84" s="17">
        <f>IF(C84="","",IFERROR(VLOOKUP(C84,'Listas'!$A:$B,2,FALSE),"Gasto"))</f>
        <v/>
      </c>
    </row>
    <row r="85">
      <c r="A85" s="16" t="n"/>
      <c r="B85" s="12" t="n"/>
      <c r="C85" s="12" t="n"/>
      <c r="D85" s="13" t="n"/>
      <c r="E85" s="12" t="n"/>
      <c r="F85" s="17">
        <f>IF(C85="","",IFERROR(VLOOKUP(C85,'Listas'!$A:$B,2,FALSE),"Gasto"))</f>
        <v/>
      </c>
    </row>
    <row r="86">
      <c r="A86" s="16" t="n"/>
      <c r="B86" s="12" t="n"/>
      <c r="C86" s="12" t="n"/>
      <c r="D86" s="13" t="n"/>
      <c r="E86" s="12" t="n"/>
      <c r="F86" s="17">
        <f>IF(C86="","",IFERROR(VLOOKUP(C86,'Listas'!$A:$B,2,FALSE),"Gasto"))</f>
        <v/>
      </c>
    </row>
    <row r="87">
      <c r="A87" s="16" t="n"/>
      <c r="B87" s="12" t="n"/>
      <c r="C87" s="12" t="n"/>
      <c r="D87" s="13" t="n"/>
      <c r="E87" s="12" t="n"/>
      <c r="F87" s="17">
        <f>IF(C87="","",IFERROR(VLOOKUP(C87,'Listas'!$A:$B,2,FALSE),"Gasto"))</f>
        <v/>
      </c>
    </row>
    <row r="88">
      <c r="A88" s="16" t="n"/>
      <c r="B88" s="12" t="n"/>
      <c r="C88" s="12" t="n"/>
      <c r="D88" s="13" t="n"/>
      <c r="E88" s="12" t="n"/>
      <c r="F88" s="17">
        <f>IF(C88="","",IFERROR(VLOOKUP(C88,'Listas'!$A:$B,2,FALSE),"Gasto"))</f>
        <v/>
      </c>
    </row>
    <row r="89">
      <c r="A89" s="16" t="n"/>
      <c r="B89" s="12" t="n"/>
      <c r="C89" s="12" t="n"/>
      <c r="D89" s="13" t="n"/>
      <c r="E89" s="12" t="n"/>
      <c r="F89" s="17">
        <f>IF(C89="","",IFERROR(VLOOKUP(C89,'Listas'!$A:$B,2,FALSE),"Gasto"))</f>
        <v/>
      </c>
    </row>
    <row r="90">
      <c r="A90" s="16" t="n"/>
      <c r="B90" s="12" t="n"/>
      <c r="C90" s="12" t="n"/>
      <c r="D90" s="13" t="n"/>
      <c r="E90" s="12" t="n"/>
      <c r="F90" s="17">
        <f>IF(C90="","",IFERROR(VLOOKUP(C90,'Listas'!$A:$B,2,FALSE),"Gasto"))</f>
        <v/>
      </c>
    </row>
    <row r="91">
      <c r="A91" s="16" t="n"/>
      <c r="B91" s="12" t="n"/>
      <c r="C91" s="12" t="n"/>
      <c r="D91" s="13" t="n"/>
      <c r="E91" s="12" t="n"/>
      <c r="F91" s="17">
        <f>IF(C91="","",IFERROR(VLOOKUP(C91,'Listas'!$A:$B,2,FALSE),"Gasto"))</f>
        <v/>
      </c>
    </row>
    <row r="92">
      <c r="A92" s="16" t="n"/>
      <c r="B92" s="12" t="n"/>
      <c r="C92" s="12" t="n"/>
      <c r="D92" s="13" t="n"/>
      <c r="E92" s="12" t="n"/>
      <c r="F92" s="17">
        <f>IF(C92="","",IFERROR(VLOOKUP(C92,'Listas'!$A:$B,2,FALSE),"Gasto"))</f>
        <v/>
      </c>
    </row>
    <row r="93">
      <c r="A93" s="16" t="n"/>
      <c r="B93" s="12" t="n"/>
      <c r="C93" s="12" t="n"/>
      <c r="D93" s="13" t="n"/>
      <c r="E93" s="12" t="n"/>
      <c r="F93" s="17">
        <f>IF(C93="","",IFERROR(VLOOKUP(C93,'Listas'!$A:$B,2,FALSE),"Gasto"))</f>
        <v/>
      </c>
    </row>
    <row r="94">
      <c r="A94" s="16" t="n"/>
      <c r="B94" s="12" t="n"/>
      <c r="C94" s="12" t="n"/>
      <c r="D94" s="13" t="n"/>
      <c r="E94" s="12" t="n"/>
      <c r="F94" s="17">
        <f>IF(C94="","",IFERROR(VLOOKUP(C94,'Listas'!$A:$B,2,FALSE),"Gasto"))</f>
        <v/>
      </c>
    </row>
    <row r="95">
      <c r="A95" s="16" t="n"/>
      <c r="B95" s="12" t="n"/>
      <c r="C95" s="12" t="n"/>
      <c r="D95" s="13" t="n"/>
      <c r="E95" s="12" t="n"/>
      <c r="F95" s="17">
        <f>IF(C95="","",IFERROR(VLOOKUP(C95,'Listas'!$A:$B,2,FALSE),"Gasto"))</f>
        <v/>
      </c>
    </row>
    <row r="96">
      <c r="A96" s="16" t="n"/>
      <c r="B96" s="12" t="n"/>
      <c r="C96" s="12" t="n"/>
      <c r="D96" s="13" t="n"/>
      <c r="E96" s="12" t="n"/>
      <c r="F96" s="17">
        <f>IF(C96="","",IFERROR(VLOOKUP(C96,'Listas'!$A:$B,2,FALSE),"Gasto"))</f>
        <v/>
      </c>
    </row>
    <row r="97">
      <c r="A97" s="16" t="n"/>
      <c r="B97" s="12" t="n"/>
      <c r="C97" s="12" t="n"/>
      <c r="D97" s="13" t="n"/>
      <c r="E97" s="12" t="n"/>
      <c r="F97" s="17">
        <f>IF(C97="","",IFERROR(VLOOKUP(C97,'Listas'!$A:$B,2,FALSE),"Gasto"))</f>
        <v/>
      </c>
    </row>
    <row r="98">
      <c r="A98" s="16" t="n"/>
      <c r="B98" s="12" t="n"/>
      <c r="C98" s="12" t="n"/>
      <c r="D98" s="13" t="n"/>
      <c r="E98" s="12" t="n"/>
      <c r="F98" s="17">
        <f>IF(C98="","",IFERROR(VLOOKUP(C98,'Listas'!$A:$B,2,FALSE),"Gasto"))</f>
        <v/>
      </c>
    </row>
    <row r="99">
      <c r="A99" s="16" t="n"/>
      <c r="B99" s="12" t="n"/>
      <c r="C99" s="12" t="n"/>
      <c r="D99" s="13" t="n"/>
      <c r="E99" s="12" t="n"/>
      <c r="F99" s="17">
        <f>IF(C99="","",IFERROR(VLOOKUP(C99,'Listas'!$A:$B,2,FALSE),"Gasto"))</f>
        <v/>
      </c>
    </row>
    <row r="100">
      <c r="A100" s="16" t="n"/>
      <c r="B100" s="12" t="n"/>
      <c r="C100" s="12" t="n"/>
      <c r="D100" s="13" t="n"/>
      <c r="E100" s="12" t="n"/>
      <c r="F100" s="17">
        <f>IF(C100="","",IFERROR(VLOOKUP(C100,'Listas'!$A:$B,2,FALSE),"Gasto"))</f>
        <v/>
      </c>
    </row>
    <row r="101">
      <c r="A101" s="16" t="n"/>
      <c r="B101" s="12" t="n"/>
      <c r="C101" s="12" t="n"/>
      <c r="D101" s="13" t="n"/>
      <c r="E101" s="12" t="n"/>
      <c r="F101" s="17">
        <f>IF(C101="","",IFERROR(VLOOKUP(C101,'Listas'!$A:$B,2,FALSE),"Gasto"))</f>
        <v/>
      </c>
    </row>
    <row r="102">
      <c r="A102" s="16" t="n"/>
      <c r="B102" s="12" t="n"/>
      <c r="C102" s="12" t="n"/>
      <c r="D102" s="13" t="n"/>
      <c r="E102" s="12" t="n"/>
      <c r="F102" s="17">
        <f>IF(C102="","",IFERROR(VLOOKUP(C102,'Listas'!$A:$B,2,FALSE),"Gasto"))</f>
        <v/>
      </c>
    </row>
    <row r="103">
      <c r="A103" s="16" t="n"/>
      <c r="B103" s="12" t="n"/>
      <c r="C103" s="12" t="n"/>
      <c r="D103" s="13" t="n"/>
      <c r="E103" s="12" t="n"/>
      <c r="F103" s="17">
        <f>IF(C103="","",IFERROR(VLOOKUP(C103,'Listas'!$A:$B,2,FALSE),"Gasto"))</f>
        <v/>
      </c>
    </row>
    <row r="104">
      <c r="A104" s="16" t="n"/>
      <c r="B104" s="12" t="n"/>
      <c r="C104" s="12" t="n"/>
      <c r="D104" s="13" t="n"/>
      <c r="E104" s="12" t="n"/>
      <c r="F104" s="17">
        <f>IF(C104="","",IFERROR(VLOOKUP(C104,'Listas'!$A:$B,2,FALSE),"Gasto"))</f>
        <v/>
      </c>
    </row>
    <row r="105">
      <c r="A105" s="16" t="n"/>
      <c r="B105" s="12" t="n"/>
      <c r="C105" s="12" t="n"/>
      <c r="D105" s="13" t="n"/>
      <c r="E105" s="12" t="n"/>
      <c r="F105" s="17">
        <f>IF(C105="","",IFERROR(VLOOKUP(C105,'Listas'!$A:$B,2,FALSE),"Gasto"))</f>
        <v/>
      </c>
    </row>
    <row r="106">
      <c r="A106" s="16" t="n"/>
      <c r="B106" s="12" t="n"/>
      <c r="C106" s="12" t="n"/>
      <c r="D106" s="13" t="n"/>
      <c r="E106" s="12" t="n"/>
      <c r="F106" s="17">
        <f>IF(C106="","",IFERROR(VLOOKUP(C106,'Listas'!$A:$B,2,FALSE),"Gasto"))</f>
        <v/>
      </c>
    </row>
    <row r="107">
      <c r="A107" s="16" t="n"/>
      <c r="B107" s="12" t="n"/>
      <c r="C107" s="12" t="n"/>
      <c r="D107" s="13" t="n"/>
      <c r="E107" s="12" t="n"/>
      <c r="F107" s="17">
        <f>IF(C107="","",IFERROR(VLOOKUP(C107,'Listas'!$A:$B,2,FALSE),"Gasto"))</f>
        <v/>
      </c>
    </row>
    <row r="108">
      <c r="A108" s="16" t="n"/>
      <c r="B108" s="12" t="n"/>
      <c r="C108" s="12" t="n"/>
      <c r="D108" s="13" t="n"/>
      <c r="E108" s="12" t="n"/>
      <c r="F108" s="17">
        <f>IF(C108="","",IFERROR(VLOOKUP(C108,'Listas'!$A:$B,2,FALSE),"Gasto"))</f>
        <v/>
      </c>
    </row>
    <row r="109">
      <c r="A109" s="16" t="n"/>
      <c r="B109" s="12" t="n"/>
      <c r="C109" s="12" t="n"/>
      <c r="D109" s="13" t="n"/>
      <c r="E109" s="12" t="n"/>
      <c r="F109" s="17">
        <f>IF(C109="","",IFERROR(VLOOKUP(C109,'Listas'!$A:$B,2,FALSE),"Gasto"))</f>
        <v/>
      </c>
    </row>
    <row r="110">
      <c r="A110" s="16" t="n"/>
      <c r="B110" s="12" t="n"/>
      <c r="C110" s="12" t="n"/>
      <c r="D110" s="13" t="n"/>
      <c r="E110" s="12" t="n"/>
      <c r="F110" s="17">
        <f>IF(C110="","",IFERROR(VLOOKUP(C110,'Listas'!$A:$B,2,FALSE),"Gasto"))</f>
        <v/>
      </c>
    </row>
    <row r="111">
      <c r="A111" s="16" t="n"/>
      <c r="B111" s="12" t="n"/>
      <c r="C111" s="12" t="n"/>
      <c r="D111" s="13" t="n"/>
      <c r="E111" s="12" t="n"/>
      <c r="F111" s="17">
        <f>IF(C111="","",IFERROR(VLOOKUP(C111,'Listas'!$A:$B,2,FALSE),"Gasto"))</f>
        <v/>
      </c>
    </row>
    <row r="112">
      <c r="A112" s="16" t="n"/>
      <c r="B112" s="12" t="n"/>
      <c r="C112" s="12" t="n"/>
      <c r="D112" s="13" t="n"/>
      <c r="E112" s="12" t="n"/>
      <c r="F112" s="17">
        <f>IF(C112="","",IFERROR(VLOOKUP(C112,'Listas'!$A:$B,2,FALSE),"Gasto"))</f>
        <v/>
      </c>
    </row>
    <row r="113">
      <c r="A113" s="16" t="n"/>
      <c r="B113" s="12" t="n"/>
      <c r="C113" s="12" t="n"/>
      <c r="D113" s="13" t="n"/>
      <c r="E113" s="12" t="n"/>
      <c r="F113" s="17">
        <f>IF(C113="","",IFERROR(VLOOKUP(C113,'Listas'!$A:$B,2,FALSE),"Gasto"))</f>
        <v/>
      </c>
    </row>
    <row r="114">
      <c r="A114" s="16" t="n"/>
      <c r="B114" s="12" t="n"/>
      <c r="C114" s="12" t="n"/>
      <c r="D114" s="13" t="n"/>
      <c r="E114" s="12" t="n"/>
      <c r="F114" s="17">
        <f>IF(C114="","",IFERROR(VLOOKUP(C114,'Listas'!$A:$B,2,FALSE),"Gasto"))</f>
        <v/>
      </c>
    </row>
    <row r="115">
      <c r="A115" s="16" t="n"/>
      <c r="B115" s="12" t="n"/>
      <c r="C115" s="12" t="n"/>
      <c r="D115" s="13" t="n"/>
      <c r="E115" s="12" t="n"/>
      <c r="F115" s="17">
        <f>IF(C115="","",IFERROR(VLOOKUP(C115,'Listas'!$A:$B,2,FALSE),"Gasto"))</f>
        <v/>
      </c>
    </row>
    <row r="116">
      <c r="A116" s="16" t="n"/>
      <c r="B116" s="12" t="n"/>
      <c r="C116" s="12" t="n"/>
      <c r="D116" s="13" t="n"/>
      <c r="E116" s="12" t="n"/>
      <c r="F116" s="17">
        <f>IF(C116="","",IFERROR(VLOOKUP(C116,'Listas'!$A:$B,2,FALSE),"Gasto"))</f>
        <v/>
      </c>
    </row>
    <row r="117">
      <c r="A117" s="16" t="n"/>
      <c r="B117" s="12" t="n"/>
      <c r="C117" s="12" t="n"/>
      <c r="D117" s="13" t="n"/>
      <c r="E117" s="12" t="n"/>
      <c r="F117" s="17">
        <f>IF(C117="","",IFERROR(VLOOKUP(C117,'Listas'!$A:$B,2,FALSE),"Gasto"))</f>
        <v/>
      </c>
    </row>
    <row r="118">
      <c r="A118" s="16" t="n"/>
      <c r="B118" s="12" t="n"/>
      <c r="C118" s="12" t="n"/>
      <c r="D118" s="13" t="n"/>
      <c r="E118" s="12" t="n"/>
      <c r="F118" s="17">
        <f>IF(C118="","",IFERROR(VLOOKUP(C118,'Listas'!$A:$B,2,FALSE),"Gasto"))</f>
        <v/>
      </c>
    </row>
    <row r="119">
      <c r="A119" s="16" t="n"/>
      <c r="B119" s="12" t="n"/>
      <c r="C119" s="12" t="n"/>
      <c r="D119" s="13" t="n"/>
      <c r="E119" s="12" t="n"/>
      <c r="F119" s="17">
        <f>IF(C119="","",IFERROR(VLOOKUP(C119,'Listas'!$A:$B,2,FALSE),"Gasto"))</f>
        <v/>
      </c>
    </row>
    <row r="120">
      <c r="A120" s="16" t="n"/>
      <c r="B120" s="12" t="n"/>
      <c r="C120" s="12" t="n"/>
      <c r="D120" s="13" t="n"/>
      <c r="E120" s="12" t="n"/>
      <c r="F120" s="17">
        <f>IF(C120="","",IFERROR(VLOOKUP(C120,'Listas'!$A:$B,2,FALSE),"Gasto"))</f>
        <v/>
      </c>
    </row>
    <row r="121">
      <c r="A121" s="16" t="n"/>
      <c r="B121" s="12" t="n"/>
      <c r="C121" s="12" t="n"/>
      <c r="D121" s="13" t="n"/>
      <c r="E121" s="12" t="n"/>
      <c r="F121" s="17">
        <f>IF(C121="","",IFERROR(VLOOKUP(C121,'Listas'!$A:$B,2,FALSE),"Gasto"))</f>
        <v/>
      </c>
    </row>
    <row r="122">
      <c r="A122" s="16" t="n"/>
      <c r="B122" s="12" t="n"/>
      <c r="C122" s="12" t="n"/>
      <c r="D122" s="13" t="n"/>
      <c r="E122" s="12" t="n"/>
      <c r="F122" s="17">
        <f>IF(C122="","",IFERROR(VLOOKUP(C122,'Listas'!$A:$B,2,FALSE),"Gasto"))</f>
        <v/>
      </c>
    </row>
    <row r="123">
      <c r="A123" s="16" t="n"/>
      <c r="B123" s="12" t="n"/>
      <c r="C123" s="12" t="n"/>
      <c r="D123" s="13" t="n"/>
      <c r="E123" s="12" t="n"/>
      <c r="F123" s="17">
        <f>IF(C123="","",IFERROR(VLOOKUP(C123,'Listas'!$A:$B,2,FALSE),"Gasto"))</f>
        <v/>
      </c>
    </row>
    <row r="124">
      <c r="A124" s="16" t="n"/>
      <c r="B124" s="12" t="n"/>
      <c r="C124" s="12" t="n"/>
      <c r="D124" s="13" t="n"/>
      <c r="E124" s="12" t="n"/>
      <c r="F124" s="17">
        <f>IF(C124="","",IFERROR(VLOOKUP(C124,'Listas'!$A:$B,2,FALSE),"Gasto"))</f>
        <v/>
      </c>
    </row>
    <row r="125">
      <c r="A125" s="16" t="n"/>
      <c r="B125" s="12" t="n"/>
      <c r="C125" s="12" t="n"/>
      <c r="D125" s="13" t="n"/>
      <c r="E125" s="12" t="n"/>
      <c r="F125" s="17">
        <f>IF(C125="","",IFERROR(VLOOKUP(C125,'Listas'!$A:$B,2,FALSE),"Gasto"))</f>
        <v/>
      </c>
    </row>
    <row r="126">
      <c r="A126" s="16" t="n"/>
      <c r="B126" s="12" t="n"/>
      <c r="C126" s="12" t="n"/>
      <c r="D126" s="13" t="n"/>
      <c r="E126" s="12" t="n"/>
      <c r="F126" s="17">
        <f>IF(C126="","",IFERROR(VLOOKUP(C126,'Listas'!$A:$B,2,FALSE),"Gasto"))</f>
        <v/>
      </c>
    </row>
    <row r="127">
      <c r="A127" s="16" t="n"/>
      <c r="B127" s="12" t="n"/>
      <c r="C127" s="12" t="n"/>
      <c r="D127" s="13" t="n"/>
      <c r="E127" s="12" t="n"/>
      <c r="F127" s="17">
        <f>IF(C127="","",IFERROR(VLOOKUP(C127,'Listas'!$A:$B,2,FALSE),"Gasto"))</f>
        <v/>
      </c>
    </row>
    <row r="128">
      <c r="A128" s="16" t="n"/>
      <c r="B128" s="12" t="n"/>
      <c r="C128" s="12" t="n"/>
      <c r="D128" s="13" t="n"/>
      <c r="E128" s="12" t="n"/>
      <c r="F128" s="17">
        <f>IF(C128="","",IFERROR(VLOOKUP(C128,'Listas'!$A:$B,2,FALSE),"Gasto"))</f>
        <v/>
      </c>
    </row>
    <row r="129">
      <c r="A129" s="16" t="n"/>
      <c r="B129" s="12" t="n"/>
      <c r="C129" s="12" t="n"/>
      <c r="D129" s="13" t="n"/>
      <c r="E129" s="12" t="n"/>
      <c r="F129" s="17">
        <f>IF(C129="","",IFERROR(VLOOKUP(C129,'Listas'!$A:$B,2,FALSE),"Gasto"))</f>
        <v/>
      </c>
    </row>
    <row r="130">
      <c r="A130" s="16" t="n"/>
      <c r="B130" s="12" t="n"/>
      <c r="C130" s="12" t="n"/>
      <c r="D130" s="13" t="n"/>
      <c r="E130" s="12" t="n"/>
      <c r="F130" s="17">
        <f>IF(C130="","",IFERROR(VLOOKUP(C130,'Listas'!$A:$B,2,FALSE),"Gasto"))</f>
        <v/>
      </c>
    </row>
    <row r="131">
      <c r="A131" s="16" t="n"/>
      <c r="B131" s="12" t="n"/>
      <c r="C131" s="12" t="n"/>
      <c r="D131" s="13" t="n"/>
      <c r="E131" s="12" t="n"/>
      <c r="F131" s="17">
        <f>IF(C131="","",IFERROR(VLOOKUP(C131,'Listas'!$A:$B,2,FALSE),"Gasto"))</f>
        <v/>
      </c>
    </row>
    <row r="132">
      <c r="A132" s="16" t="n"/>
      <c r="B132" s="12" t="n"/>
      <c r="C132" s="12" t="n"/>
      <c r="D132" s="13" t="n"/>
      <c r="E132" s="12" t="n"/>
      <c r="F132" s="17">
        <f>IF(C132="","",IFERROR(VLOOKUP(C132,'Listas'!$A:$B,2,FALSE),"Gasto"))</f>
        <v/>
      </c>
    </row>
    <row r="133">
      <c r="A133" s="16" t="n"/>
      <c r="B133" s="12" t="n"/>
      <c r="C133" s="12" t="n"/>
      <c r="D133" s="13" t="n"/>
      <c r="E133" s="12" t="n"/>
      <c r="F133" s="17">
        <f>IF(C133="","",IFERROR(VLOOKUP(C133,'Listas'!$A:$B,2,FALSE),"Gasto"))</f>
        <v/>
      </c>
    </row>
    <row r="134">
      <c r="A134" s="16" t="n"/>
      <c r="B134" s="12" t="n"/>
      <c r="C134" s="12" t="n"/>
      <c r="D134" s="13" t="n"/>
      <c r="E134" s="12" t="n"/>
      <c r="F134" s="17">
        <f>IF(C134="","",IFERROR(VLOOKUP(C134,'Listas'!$A:$B,2,FALSE),"Gasto"))</f>
        <v/>
      </c>
    </row>
    <row r="135">
      <c r="A135" s="16" t="n"/>
      <c r="B135" s="12" t="n"/>
      <c r="C135" s="12" t="n"/>
      <c r="D135" s="13" t="n"/>
      <c r="E135" s="12" t="n"/>
      <c r="F135" s="17">
        <f>IF(C135="","",IFERROR(VLOOKUP(C135,'Listas'!$A:$B,2,FALSE),"Gasto"))</f>
        <v/>
      </c>
    </row>
    <row r="136">
      <c r="A136" s="16" t="n"/>
      <c r="B136" s="12" t="n"/>
      <c r="C136" s="12" t="n"/>
      <c r="D136" s="13" t="n"/>
      <c r="E136" s="12" t="n"/>
      <c r="F136" s="17">
        <f>IF(C136="","",IFERROR(VLOOKUP(C136,'Listas'!$A:$B,2,FALSE),"Gasto"))</f>
        <v/>
      </c>
    </row>
    <row r="137">
      <c r="A137" s="16" t="n"/>
      <c r="B137" s="12" t="n"/>
      <c r="C137" s="12" t="n"/>
      <c r="D137" s="13" t="n"/>
      <c r="E137" s="12" t="n"/>
      <c r="F137" s="17">
        <f>IF(C137="","",IFERROR(VLOOKUP(C137,'Listas'!$A:$B,2,FALSE),"Gasto"))</f>
        <v/>
      </c>
    </row>
    <row r="138">
      <c r="A138" s="16" t="n"/>
      <c r="B138" s="12" t="n"/>
      <c r="C138" s="12" t="n"/>
      <c r="D138" s="13" t="n"/>
      <c r="E138" s="12" t="n"/>
      <c r="F138" s="17">
        <f>IF(C138="","",IFERROR(VLOOKUP(C138,'Listas'!$A:$B,2,FALSE),"Gasto"))</f>
        <v/>
      </c>
    </row>
    <row r="139">
      <c r="A139" s="16" t="n"/>
      <c r="B139" s="12" t="n"/>
      <c r="C139" s="12" t="n"/>
      <c r="D139" s="13" t="n"/>
      <c r="E139" s="12" t="n"/>
      <c r="F139" s="17">
        <f>IF(C139="","",IFERROR(VLOOKUP(C139,'Listas'!$A:$B,2,FALSE),"Gasto"))</f>
        <v/>
      </c>
    </row>
    <row r="140">
      <c r="A140" s="16" t="n"/>
      <c r="B140" s="12" t="n"/>
      <c r="C140" s="12" t="n"/>
      <c r="D140" s="13" t="n"/>
      <c r="E140" s="12" t="n"/>
      <c r="F140" s="17">
        <f>IF(C140="","",IFERROR(VLOOKUP(C140,'Listas'!$A:$B,2,FALSE),"Gasto"))</f>
        <v/>
      </c>
    </row>
    <row r="141">
      <c r="A141" s="16" t="n"/>
      <c r="B141" s="12" t="n"/>
      <c r="C141" s="12" t="n"/>
      <c r="D141" s="13" t="n"/>
      <c r="E141" s="12" t="n"/>
      <c r="F141" s="17">
        <f>IF(C141="","",IFERROR(VLOOKUP(C141,'Listas'!$A:$B,2,FALSE),"Gasto"))</f>
        <v/>
      </c>
    </row>
    <row r="142">
      <c r="A142" s="16" t="n"/>
      <c r="B142" s="12" t="n"/>
      <c r="C142" s="12" t="n"/>
      <c r="D142" s="13" t="n"/>
      <c r="E142" s="12" t="n"/>
      <c r="F142" s="17">
        <f>IF(C142="","",IFERROR(VLOOKUP(C142,'Listas'!$A:$B,2,FALSE),"Gasto"))</f>
        <v/>
      </c>
    </row>
    <row r="143">
      <c r="A143" s="16" t="n"/>
      <c r="B143" s="12" t="n"/>
      <c r="C143" s="12" t="n"/>
      <c r="D143" s="13" t="n"/>
      <c r="E143" s="12" t="n"/>
      <c r="F143" s="17">
        <f>IF(C143="","",IFERROR(VLOOKUP(C143,'Listas'!$A:$B,2,FALSE),"Gasto"))</f>
        <v/>
      </c>
    </row>
    <row r="144">
      <c r="A144" s="16" t="n"/>
      <c r="B144" s="12" t="n"/>
      <c r="C144" s="12" t="n"/>
      <c r="D144" s="13" t="n"/>
      <c r="E144" s="12" t="n"/>
      <c r="F144" s="17">
        <f>IF(C144="","",IFERROR(VLOOKUP(C144,'Listas'!$A:$B,2,FALSE),"Gasto"))</f>
        <v/>
      </c>
    </row>
    <row r="145">
      <c r="A145" s="16" t="n"/>
      <c r="B145" s="12" t="n"/>
      <c r="C145" s="12" t="n"/>
      <c r="D145" s="13" t="n"/>
      <c r="E145" s="12" t="n"/>
      <c r="F145" s="17">
        <f>IF(C145="","",IFERROR(VLOOKUP(C145,'Listas'!$A:$B,2,FALSE),"Gasto"))</f>
        <v/>
      </c>
    </row>
    <row r="146">
      <c r="A146" s="16" t="n"/>
      <c r="B146" s="12" t="n"/>
      <c r="C146" s="12" t="n"/>
      <c r="D146" s="13" t="n"/>
      <c r="E146" s="12" t="n"/>
      <c r="F146" s="17">
        <f>IF(C146="","",IFERROR(VLOOKUP(C146,'Listas'!$A:$B,2,FALSE),"Gasto"))</f>
        <v/>
      </c>
    </row>
    <row r="147">
      <c r="A147" s="16" t="n"/>
      <c r="B147" s="12" t="n"/>
      <c r="C147" s="12" t="n"/>
      <c r="D147" s="13" t="n"/>
      <c r="E147" s="12" t="n"/>
      <c r="F147" s="17">
        <f>IF(C147="","",IFERROR(VLOOKUP(C147,'Listas'!$A:$B,2,FALSE),"Gasto"))</f>
        <v/>
      </c>
    </row>
    <row r="148">
      <c r="A148" s="16" t="n"/>
      <c r="B148" s="12" t="n"/>
      <c r="C148" s="12" t="n"/>
      <c r="D148" s="13" t="n"/>
      <c r="E148" s="12" t="n"/>
      <c r="F148" s="17">
        <f>IF(C148="","",IFERROR(VLOOKUP(C148,'Listas'!$A:$B,2,FALSE),"Gasto"))</f>
        <v/>
      </c>
    </row>
    <row r="149">
      <c r="A149" s="16" t="n"/>
      <c r="B149" s="12" t="n"/>
      <c r="C149" s="12" t="n"/>
      <c r="D149" s="13" t="n"/>
      <c r="E149" s="12" t="n"/>
      <c r="F149" s="17">
        <f>IF(C149="","",IFERROR(VLOOKUP(C149,'Listas'!$A:$B,2,FALSE),"Gasto"))</f>
        <v/>
      </c>
    </row>
    <row r="150">
      <c r="A150" s="16" t="n"/>
      <c r="B150" s="12" t="n"/>
      <c r="C150" s="12" t="n"/>
      <c r="D150" s="13" t="n"/>
      <c r="E150" s="12" t="n"/>
      <c r="F150" s="17">
        <f>IF(C150="","",IFERROR(VLOOKUP(C150,'Listas'!$A:$B,2,FALSE),"Gasto"))</f>
        <v/>
      </c>
    </row>
    <row r="151">
      <c r="A151" s="16" t="n"/>
      <c r="B151" s="12" t="n"/>
      <c r="C151" s="12" t="n"/>
      <c r="D151" s="13" t="n"/>
      <c r="E151" s="12" t="n"/>
      <c r="F151" s="17">
        <f>IF(C151="","",IFERROR(VLOOKUP(C151,'Listas'!$A:$B,2,FALSE),"Gasto"))</f>
        <v/>
      </c>
    </row>
    <row r="152">
      <c r="A152" s="16" t="n"/>
      <c r="B152" s="12" t="n"/>
      <c r="C152" s="12" t="n"/>
      <c r="D152" s="13" t="n"/>
      <c r="E152" s="12" t="n"/>
      <c r="F152" s="17">
        <f>IF(C152="","",IFERROR(VLOOKUP(C152,'Listas'!$A:$B,2,FALSE),"Gasto"))</f>
        <v/>
      </c>
    </row>
    <row r="153">
      <c r="A153" s="16" t="n"/>
      <c r="B153" s="12" t="n"/>
      <c r="C153" s="12" t="n"/>
      <c r="D153" s="13" t="n"/>
      <c r="E153" s="12" t="n"/>
      <c r="F153" s="17">
        <f>IF(C153="","",IFERROR(VLOOKUP(C153,'Listas'!$A:$B,2,FALSE),"Gasto"))</f>
        <v/>
      </c>
    </row>
    <row r="154">
      <c r="A154" s="16" t="n"/>
      <c r="B154" s="12" t="n"/>
      <c r="C154" s="12" t="n"/>
      <c r="D154" s="13" t="n"/>
      <c r="E154" s="12" t="n"/>
      <c r="F154" s="17">
        <f>IF(C154="","",IFERROR(VLOOKUP(C154,'Listas'!$A:$B,2,FALSE),"Gasto"))</f>
        <v/>
      </c>
    </row>
    <row r="155">
      <c r="A155" s="16" t="n"/>
      <c r="B155" s="12" t="n"/>
      <c r="C155" s="12" t="n"/>
      <c r="D155" s="13" t="n"/>
      <c r="E155" s="12" t="n"/>
      <c r="F155" s="17">
        <f>IF(C155="","",IFERROR(VLOOKUP(C155,'Listas'!$A:$B,2,FALSE),"Gasto"))</f>
        <v/>
      </c>
    </row>
    <row r="156">
      <c r="A156" s="16" t="n"/>
      <c r="B156" s="12" t="n"/>
      <c r="C156" s="12" t="n"/>
      <c r="D156" s="13" t="n"/>
      <c r="E156" s="12" t="n"/>
      <c r="F156" s="17">
        <f>IF(C156="","",IFERROR(VLOOKUP(C156,'Listas'!$A:$B,2,FALSE),"Gasto"))</f>
        <v/>
      </c>
    </row>
    <row r="157">
      <c r="A157" s="16" t="n"/>
      <c r="B157" s="12" t="n"/>
      <c r="C157" s="12" t="n"/>
      <c r="D157" s="13" t="n"/>
      <c r="E157" s="12" t="n"/>
      <c r="F157" s="17">
        <f>IF(C157="","",IFERROR(VLOOKUP(C157,'Listas'!$A:$B,2,FALSE),"Gasto"))</f>
        <v/>
      </c>
    </row>
    <row r="158">
      <c r="A158" s="16" t="n"/>
      <c r="B158" s="12" t="n"/>
      <c r="C158" s="12" t="n"/>
      <c r="D158" s="13" t="n"/>
      <c r="E158" s="12" t="n"/>
      <c r="F158" s="17">
        <f>IF(C158="","",IFERROR(VLOOKUP(C158,'Listas'!$A:$B,2,FALSE),"Gasto"))</f>
        <v/>
      </c>
    </row>
    <row r="159">
      <c r="A159" s="16" t="n"/>
      <c r="B159" s="12" t="n"/>
      <c r="C159" s="12" t="n"/>
      <c r="D159" s="13" t="n"/>
      <c r="E159" s="12" t="n"/>
      <c r="F159" s="17">
        <f>IF(C159="","",IFERROR(VLOOKUP(C159,'Listas'!$A:$B,2,FALSE),"Gasto"))</f>
        <v/>
      </c>
    </row>
    <row r="160">
      <c r="A160" s="16" t="n"/>
      <c r="B160" s="12" t="n"/>
      <c r="C160" s="12" t="n"/>
      <c r="D160" s="13" t="n"/>
      <c r="E160" s="12" t="n"/>
      <c r="F160" s="17">
        <f>IF(C160="","",IFERROR(VLOOKUP(C160,'Listas'!$A:$B,2,FALSE),"Gasto"))</f>
        <v/>
      </c>
    </row>
    <row r="161">
      <c r="A161" s="16" t="n"/>
      <c r="B161" s="12" t="n"/>
      <c r="C161" s="12" t="n"/>
      <c r="D161" s="13" t="n"/>
      <c r="E161" s="12" t="n"/>
      <c r="F161" s="17">
        <f>IF(C161="","",IFERROR(VLOOKUP(C161,'Listas'!$A:$B,2,FALSE),"Gasto"))</f>
        <v/>
      </c>
    </row>
    <row r="162">
      <c r="A162" s="16" t="n"/>
      <c r="B162" s="12" t="n"/>
      <c r="C162" s="12" t="n"/>
      <c r="D162" s="13" t="n"/>
      <c r="E162" s="12" t="n"/>
      <c r="F162" s="17">
        <f>IF(C162="","",IFERROR(VLOOKUP(C162,'Listas'!$A:$B,2,FALSE),"Gasto"))</f>
        <v/>
      </c>
    </row>
    <row r="163">
      <c r="A163" s="16" t="n"/>
      <c r="B163" s="12" t="n"/>
      <c r="C163" s="12" t="n"/>
      <c r="D163" s="13" t="n"/>
      <c r="E163" s="12" t="n"/>
      <c r="F163" s="17">
        <f>IF(C163="","",IFERROR(VLOOKUP(C163,'Listas'!$A:$B,2,FALSE),"Gasto"))</f>
        <v/>
      </c>
    </row>
    <row r="164">
      <c r="A164" s="16" t="n"/>
      <c r="B164" s="12" t="n"/>
      <c r="C164" s="12" t="n"/>
      <c r="D164" s="13" t="n"/>
      <c r="E164" s="12" t="n"/>
      <c r="F164" s="17">
        <f>IF(C164="","",IFERROR(VLOOKUP(C164,'Listas'!$A:$B,2,FALSE),"Gasto"))</f>
        <v/>
      </c>
    </row>
    <row r="165">
      <c r="A165" s="16" t="n"/>
      <c r="B165" s="12" t="n"/>
      <c r="C165" s="12" t="n"/>
      <c r="D165" s="13" t="n"/>
      <c r="E165" s="12" t="n"/>
      <c r="F165" s="17">
        <f>IF(C165="","",IFERROR(VLOOKUP(C165,'Listas'!$A:$B,2,FALSE),"Gasto"))</f>
        <v/>
      </c>
    </row>
    <row r="166">
      <c r="A166" s="16" t="n"/>
      <c r="B166" s="12" t="n"/>
      <c r="C166" s="12" t="n"/>
      <c r="D166" s="13" t="n"/>
      <c r="E166" s="12" t="n"/>
      <c r="F166" s="17">
        <f>IF(C166="","",IFERROR(VLOOKUP(C166,'Listas'!$A:$B,2,FALSE),"Gasto"))</f>
        <v/>
      </c>
    </row>
    <row r="167">
      <c r="A167" s="16" t="n"/>
      <c r="B167" s="12" t="n"/>
      <c r="C167" s="12" t="n"/>
      <c r="D167" s="13" t="n"/>
      <c r="E167" s="12" t="n"/>
      <c r="F167" s="17">
        <f>IF(C167="","",IFERROR(VLOOKUP(C167,'Listas'!$A:$B,2,FALSE),"Gasto"))</f>
        <v/>
      </c>
    </row>
    <row r="168">
      <c r="A168" s="16" t="n"/>
      <c r="B168" s="12" t="n"/>
      <c r="C168" s="12" t="n"/>
      <c r="D168" s="13" t="n"/>
      <c r="E168" s="12" t="n"/>
      <c r="F168" s="17">
        <f>IF(C168="","",IFERROR(VLOOKUP(C168,'Listas'!$A:$B,2,FALSE),"Gasto"))</f>
        <v/>
      </c>
    </row>
    <row r="169">
      <c r="A169" s="16" t="n"/>
      <c r="B169" s="12" t="n"/>
      <c r="C169" s="12" t="n"/>
      <c r="D169" s="13" t="n"/>
      <c r="E169" s="12" t="n"/>
      <c r="F169" s="17">
        <f>IF(C169="","",IFERROR(VLOOKUP(C169,'Listas'!$A:$B,2,FALSE),"Gasto"))</f>
        <v/>
      </c>
    </row>
    <row r="170">
      <c r="A170" s="16" t="n"/>
      <c r="B170" s="12" t="n"/>
      <c r="C170" s="12" t="n"/>
      <c r="D170" s="13" t="n"/>
      <c r="E170" s="12" t="n"/>
      <c r="F170" s="17">
        <f>IF(C170="","",IFERROR(VLOOKUP(C170,'Listas'!$A:$B,2,FALSE),"Gasto"))</f>
        <v/>
      </c>
    </row>
    <row r="171">
      <c r="A171" s="16" t="n"/>
      <c r="B171" s="12" t="n"/>
      <c r="C171" s="12" t="n"/>
      <c r="D171" s="13" t="n"/>
      <c r="E171" s="12" t="n"/>
      <c r="F171" s="17">
        <f>IF(C171="","",IFERROR(VLOOKUP(C171,'Listas'!$A:$B,2,FALSE),"Gasto"))</f>
        <v/>
      </c>
    </row>
    <row r="172">
      <c r="A172" s="16" t="n"/>
      <c r="B172" s="12" t="n"/>
      <c r="C172" s="12" t="n"/>
      <c r="D172" s="13" t="n"/>
      <c r="E172" s="12" t="n"/>
      <c r="F172" s="17">
        <f>IF(C172="","",IFERROR(VLOOKUP(C172,'Listas'!$A:$B,2,FALSE),"Gasto"))</f>
        <v/>
      </c>
    </row>
    <row r="173">
      <c r="A173" s="16" t="n"/>
      <c r="B173" s="12" t="n"/>
      <c r="C173" s="12" t="n"/>
      <c r="D173" s="13" t="n"/>
      <c r="E173" s="12" t="n"/>
      <c r="F173" s="17">
        <f>IF(C173="","",IFERROR(VLOOKUP(C173,'Listas'!$A:$B,2,FALSE),"Gasto"))</f>
        <v/>
      </c>
    </row>
    <row r="174">
      <c r="A174" s="16" t="n"/>
      <c r="B174" s="12" t="n"/>
      <c r="C174" s="12" t="n"/>
      <c r="D174" s="13" t="n"/>
      <c r="E174" s="12" t="n"/>
      <c r="F174" s="17">
        <f>IF(C174="","",IFERROR(VLOOKUP(C174,'Listas'!$A:$B,2,FALSE),"Gasto"))</f>
        <v/>
      </c>
    </row>
    <row r="175">
      <c r="A175" s="16" t="n"/>
      <c r="B175" s="12" t="n"/>
      <c r="C175" s="12" t="n"/>
      <c r="D175" s="13" t="n"/>
      <c r="E175" s="12" t="n"/>
      <c r="F175" s="17">
        <f>IF(C175="","",IFERROR(VLOOKUP(C175,'Listas'!$A:$B,2,FALSE),"Gasto"))</f>
        <v/>
      </c>
    </row>
    <row r="176">
      <c r="A176" s="16" t="n"/>
      <c r="B176" s="12" t="n"/>
      <c r="C176" s="12" t="n"/>
      <c r="D176" s="13" t="n"/>
      <c r="E176" s="12" t="n"/>
      <c r="F176" s="17">
        <f>IF(C176="","",IFERROR(VLOOKUP(C176,'Listas'!$A:$B,2,FALSE),"Gasto"))</f>
        <v/>
      </c>
    </row>
    <row r="177">
      <c r="A177" s="16" t="n"/>
      <c r="B177" s="12" t="n"/>
      <c r="C177" s="12" t="n"/>
      <c r="D177" s="13" t="n"/>
      <c r="E177" s="12" t="n"/>
      <c r="F177" s="17">
        <f>IF(C177="","",IFERROR(VLOOKUP(C177,'Listas'!$A:$B,2,FALSE),"Gasto"))</f>
        <v/>
      </c>
    </row>
    <row r="178">
      <c r="A178" s="16" t="n"/>
      <c r="B178" s="12" t="n"/>
      <c r="C178" s="12" t="n"/>
      <c r="D178" s="13" t="n"/>
      <c r="E178" s="12" t="n"/>
      <c r="F178" s="17">
        <f>IF(C178="","",IFERROR(VLOOKUP(C178,'Listas'!$A:$B,2,FALSE),"Gasto"))</f>
        <v/>
      </c>
    </row>
    <row r="179">
      <c r="A179" s="16" t="n"/>
      <c r="B179" s="12" t="n"/>
      <c r="C179" s="12" t="n"/>
      <c r="D179" s="13" t="n"/>
      <c r="E179" s="12" t="n"/>
      <c r="F179" s="17">
        <f>IF(C179="","",IFERROR(VLOOKUP(C179,'Listas'!$A:$B,2,FALSE),"Gasto"))</f>
        <v/>
      </c>
    </row>
    <row r="180">
      <c r="A180" s="16" t="n"/>
      <c r="B180" s="12" t="n"/>
      <c r="C180" s="12" t="n"/>
      <c r="D180" s="13" t="n"/>
      <c r="E180" s="12" t="n"/>
      <c r="F180" s="17">
        <f>IF(C180="","",IFERROR(VLOOKUP(C180,'Listas'!$A:$B,2,FALSE),"Gasto"))</f>
        <v/>
      </c>
    </row>
    <row r="181">
      <c r="A181" s="16" t="n"/>
      <c r="B181" s="12" t="n"/>
      <c r="C181" s="12" t="n"/>
      <c r="D181" s="13" t="n"/>
      <c r="E181" s="12" t="n"/>
      <c r="F181" s="17">
        <f>IF(C181="","",IFERROR(VLOOKUP(C181,'Listas'!$A:$B,2,FALSE),"Gasto"))</f>
        <v/>
      </c>
    </row>
    <row r="182">
      <c r="A182" s="16" t="n"/>
      <c r="B182" s="12" t="n"/>
      <c r="C182" s="12" t="n"/>
      <c r="D182" s="13" t="n"/>
      <c r="E182" s="12" t="n"/>
      <c r="F182" s="17">
        <f>IF(C182="","",IFERROR(VLOOKUP(C182,'Listas'!$A:$B,2,FALSE),"Gasto"))</f>
        <v/>
      </c>
    </row>
    <row r="183">
      <c r="A183" s="16" t="n"/>
      <c r="B183" s="12" t="n"/>
      <c r="C183" s="12" t="n"/>
      <c r="D183" s="13" t="n"/>
      <c r="E183" s="12" t="n"/>
      <c r="F183" s="17">
        <f>IF(C183="","",IFERROR(VLOOKUP(C183,'Listas'!$A:$B,2,FALSE),"Gasto"))</f>
        <v/>
      </c>
    </row>
    <row r="184">
      <c r="A184" s="16" t="n"/>
      <c r="B184" s="12" t="n"/>
      <c r="C184" s="12" t="n"/>
      <c r="D184" s="13" t="n"/>
      <c r="E184" s="12" t="n"/>
      <c r="F184" s="17">
        <f>IF(C184="","",IFERROR(VLOOKUP(C184,'Listas'!$A:$B,2,FALSE),"Gasto"))</f>
        <v/>
      </c>
    </row>
    <row r="185">
      <c r="A185" s="16" t="n"/>
      <c r="B185" s="12" t="n"/>
      <c r="C185" s="12" t="n"/>
      <c r="D185" s="13" t="n"/>
      <c r="E185" s="12" t="n"/>
      <c r="F185" s="17">
        <f>IF(C185="","",IFERROR(VLOOKUP(C185,'Listas'!$A:$B,2,FALSE),"Gasto"))</f>
        <v/>
      </c>
    </row>
    <row r="186">
      <c r="A186" s="16" t="n"/>
      <c r="B186" s="12" t="n"/>
      <c r="C186" s="12" t="n"/>
      <c r="D186" s="13" t="n"/>
      <c r="E186" s="12" t="n"/>
      <c r="F186" s="17">
        <f>IF(C186="","",IFERROR(VLOOKUP(C186,'Listas'!$A:$B,2,FALSE),"Gasto"))</f>
        <v/>
      </c>
    </row>
    <row r="187">
      <c r="A187" s="16" t="n"/>
      <c r="B187" s="12" t="n"/>
      <c r="C187" s="12" t="n"/>
      <c r="D187" s="13" t="n"/>
      <c r="E187" s="12" t="n"/>
      <c r="F187" s="17">
        <f>IF(C187="","",IFERROR(VLOOKUP(C187,'Listas'!$A:$B,2,FALSE),"Gasto"))</f>
        <v/>
      </c>
    </row>
    <row r="188">
      <c r="A188" s="16" t="n"/>
      <c r="B188" s="12" t="n"/>
      <c r="C188" s="12" t="n"/>
      <c r="D188" s="13" t="n"/>
      <c r="E188" s="12" t="n"/>
      <c r="F188" s="17">
        <f>IF(C188="","",IFERROR(VLOOKUP(C188,'Listas'!$A:$B,2,FALSE),"Gasto"))</f>
        <v/>
      </c>
    </row>
    <row r="189">
      <c r="A189" s="16" t="n"/>
      <c r="B189" s="12" t="n"/>
      <c r="C189" s="12" t="n"/>
      <c r="D189" s="13" t="n"/>
      <c r="E189" s="12" t="n"/>
      <c r="F189" s="17">
        <f>IF(C189="","",IFERROR(VLOOKUP(C189,'Listas'!$A:$B,2,FALSE),"Gasto"))</f>
        <v/>
      </c>
    </row>
    <row r="190">
      <c r="A190" s="16" t="n"/>
      <c r="B190" s="12" t="n"/>
      <c r="C190" s="12" t="n"/>
      <c r="D190" s="13" t="n"/>
      <c r="E190" s="12" t="n"/>
      <c r="F190" s="17">
        <f>IF(C190="","",IFERROR(VLOOKUP(C190,'Listas'!$A:$B,2,FALSE),"Gasto"))</f>
        <v/>
      </c>
    </row>
    <row r="191">
      <c r="A191" s="16" t="n"/>
      <c r="B191" s="12" t="n"/>
      <c r="C191" s="12" t="n"/>
      <c r="D191" s="13" t="n"/>
      <c r="E191" s="12" t="n"/>
      <c r="F191" s="17">
        <f>IF(C191="","",IFERROR(VLOOKUP(C191,'Listas'!$A:$B,2,FALSE),"Gasto"))</f>
        <v/>
      </c>
    </row>
    <row r="192">
      <c r="A192" s="16" t="n"/>
      <c r="B192" s="12" t="n"/>
      <c r="C192" s="12" t="n"/>
      <c r="D192" s="13" t="n"/>
      <c r="E192" s="12" t="n"/>
      <c r="F192" s="17">
        <f>IF(C192="","",IFERROR(VLOOKUP(C192,'Listas'!$A:$B,2,FALSE),"Gasto"))</f>
        <v/>
      </c>
    </row>
    <row r="193">
      <c r="A193" s="16" t="n"/>
      <c r="B193" s="12" t="n"/>
      <c r="C193" s="12" t="n"/>
      <c r="D193" s="13" t="n"/>
      <c r="E193" s="12" t="n"/>
      <c r="F193" s="17">
        <f>IF(C193="","",IFERROR(VLOOKUP(C193,'Listas'!$A:$B,2,FALSE),"Gasto"))</f>
        <v/>
      </c>
    </row>
    <row r="194">
      <c r="A194" s="16" t="n"/>
      <c r="B194" s="12" t="n"/>
      <c r="C194" s="12" t="n"/>
      <c r="D194" s="13" t="n"/>
      <c r="E194" s="12" t="n"/>
      <c r="F194" s="17">
        <f>IF(C194="","",IFERROR(VLOOKUP(C194,'Listas'!$A:$B,2,FALSE),"Gasto"))</f>
        <v/>
      </c>
    </row>
    <row r="195">
      <c r="A195" s="16" t="n"/>
      <c r="B195" s="12" t="n"/>
      <c r="C195" s="12" t="n"/>
      <c r="D195" s="13" t="n"/>
      <c r="E195" s="12" t="n"/>
      <c r="F195" s="17">
        <f>IF(C195="","",IFERROR(VLOOKUP(C195,'Listas'!$A:$B,2,FALSE),"Gasto"))</f>
        <v/>
      </c>
    </row>
    <row r="196">
      <c r="A196" s="16" t="n"/>
      <c r="B196" s="12" t="n"/>
      <c r="C196" s="12" t="n"/>
      <c r="D196" s="13" t="n"/>
      <c r="E196" s="12" t="n"/>
      <c r="F196" s="17">
        <f>IF(C196="","",IFERROR(VLOOKUP(C196,'Listas'!$A:$B,2,FALSE),"Gasto"))</f>
        <v/>
      </c>
    </row>
    <row r="197">
      <c r="A197" s="16" t="n"/>
      <c r="B197" s="12" t="n"/>
      <c r="C197" s="12" t="n"/>
      <c r="D197" s="13" t="n"/>
      <c r="E197" s="12" t="n"/>
      <c r="F197" s="17">
        <f>IF(C197="","",IFERROR(VLOOKUP(C197,'Listas'!$A:$B,2,FALSE),"Gasto"))</f>
        <v/>
      </c>
    </row>
    <row r="198">
      <c r="A198" s="16" t="n"/>
      <c r="B198" s="12" t="n"/>
      <c r="C198" s="12" t="n"/>
      <c r="D198" s="13" t="n"/>
      <c r="E198" s="12" t="n"/>
      <c r="F198" s="17">
        <f>IF(C198="","",IFERROR(VLOOKUP(C198,'Listas'!$A:$B,2,FALSE),"Gasto"))</f>
        <v/>
      </c>
    </row>
    <row r="199">
      <c r="A199" s="16" t="n"/>
      <c r="B199" s="12" t="n"/>
      <c r="C199" s="12" t="n"/>
      <c r="D199" s="13" t="n"/>
      <c r="E199" s="12" t="n"/>
      <c r="F199" s="17">
        <f>IF(C199="","",IFERROR(VLOOKUP(C199,'Listas'!$A:$B,2,FALSE),"Gasto"))</f>
        <v/>
      </c>
    </row>
    <row r="200">
      <c r="A200" s="16" t="n"/>
      <c r="B200" s="12" t="n"/>
      <c r="C200" s="12" t="n"/>
      <c r="D200" s="13" t="n"/>
      <c r="E200" s="12" t="n"/>
      <c r="F200" s="17">
        <f>IF(C200="","",IFERROR(VLOOKUP(C200,'Listas'!$A:$B,2,FALSE),"Gasto"))</f>
        <v/>
      </c>
    </row>
    <row r="201">
      <c r="A201" s="16" t="n"/>
      <c r="B201" s="12" t="n"/>
      <c r="C201" s="12" t="n"/>
      <c r="D201" s="13" t="n"/>
      <c r="E201" s="12" t="n"/>
      <c r="F201" s="17">
        <f>IF(C201="","",IFERROR(VLOOKUP(C201,'Listas'!$A:$B,2,FALSE),"Gasto"))</f>
        <v/>
      </c>
    </row>
    <row r="202">
      <c r="A202" s="16" t="n"/>
      <c r="B202" s="12" t="n"/>
      <c r="C202" s="12" t="n"/>
      <c r="D202" s="13" t="n"/>
      <c r="E202" s="12" t="n"/>
      <c r="F202" s="17">
        <f>IF(C202="","",IFERROR(VLOOKUP(C202,'Listas'!$A:$B,2,FALSE),"Gasto"))</f>
        <v/>
      </c>
    </row>
    <row r="203">
      <c r="A203" s="16" t="n"/>
      <c r="B203" s="12" t="n"/>
      <c r="C203" s="12" t="n"/>
      <c r="D203" s="13" t="n"/>
      <c r="E203" s="12" t="n"/>
      <c r="F203" s="17">
        <f>IF(C203="","",IFERROR(VLOOKUP(C203,'Listas'!$A:$B,2,FALSE),"Gasto"))</f>
        <v/>
      </c>
    </row>
    <row r="204">
      <c r="A204" s="16" t="n"/>
      <c r="B204" s="12" t="n"/>
      <c r="C204" s="12" t="n"/>
      <c r="D204" s="13" t="n"/>
      <c r="E204" s="12" t="n"/>
      <c r="F204" s="17">
        <f>IF(C204="","",IFERROR(VLOOKUP(C204,'Listas'!$A:$B,2,FALSE),"Gasto"))</f>
        <v/>
      </c>
    </row>
    <row r="205">
      <c r="A205" s="16" t="n"/>
      <c r="B205" s="12" t="n"/>
      <c r="C205" s="12" t="n"/>
      <c r="D205" s="13" t="n"/>
      <c r="E205" s="12" t="n"/>
      <c r="F205" s="17">
        <f>IF(C205="","",IFERROR(VLOOKUP(C205,'Listas'!$A:$B,2,FALSE),"Gasto"))</f>
        <v/>
      </c>
    </row>
    <row r="206">
      <c r="A206" s="16" t="n"/>
      <c r="B206" s="12" t="n"/>
      <c r="C206" s="12" t="n"/>
      <c r="D206" s="13" t="n"/>
      <c r="E206" s="12" t="n"/>
      <c r="F206" s="17">
        <f>IF(C206="","",IFERROR(VLOOKUP(C206,'Listas'!$A:$B,2,FALSE),"Gasto"))</f>
        <v/>
      </c>
    </row>
    <row r="207">
      <c r="A207" s="16" t="n"/>
      <c r="B207" s="12" t="n"/>
      <c r="C207" s="12" t="n"/>
      <c r="D207" s="13" t="n"/>
      <c r="E207" s="12" t="n"/>
      <c r="F207" s="17">
        <f>IF(C207="","",IFERROR(VLOOKUP(C207,'Listas'!$A:$B,2,FALSE),"Gasto"))</f>
        <v/>
      </c>
    </row>
    <row r="208">
      <c r="A208" s="16" t="n"/>
      <c r="B208" s="12" t="n"/>
      <c r="C208" s="12" t="n"/>
      <c r="D208" s="13" t="n"/>
      <c r="E208" s="12" t="n"/>
      <c r="F208" s="17">
        <f>IF(C208="","",IFERROR(VLOOKUP(C208,'Listas'!$A:$B,2,FALSE),"Gasto"))</f>
        <v/>
      </c>
    </row>
    <row r="209">
      <c r="A209" s="16" t="n"/>
      <c r="B209" s="12" t="n"/>
      <c r="C209" s="12" t="n"/>
      <c r="D209" s="13" t="n"/>
      <c r="E209" s="12" t="n"/>
      <c r="F209" s="17">
        <f>IF(C209="","",IFERROR(VLOOKUP(C209,'Listas'!$A:$B,2,FALSE),"Gasto"))</f>
        <v/>
      </c>
    </row>
    <row r="210">
      <c r="A210" s="16" t="n"/>
      <c r="B210" s="12" t="n"/>
      <c r="C210" s="12" t="n"/>
      <c r="D210" s="13" t="n"/>
      <c r="E210" s="12" t="n"/>
      <c r="F210" s="17">
        <f>IF(C210="","",IFERROR(VLOOKUP(C210,'Listas'!$A:$B,2,FALSE),"Gasto"))</f>
        <v/>
      </c>
    </row>
    <row r="211">
      <c r="A211" s="16" t="n"/>
      <c r="B211" s="12" t="n"/>
      <c r="C211" s="12" t="n"/>
      <c r="D211" s="13" t="n"/>
      <c r="E211" s="12" t="n"/>
      <c r="F211" s="17">
        <f>IF(C211="","",IFERROR(VLOOKUP(C211,'Listas'!$A:$B,2,FALSE),"Gasto"))</f>
        <v/>
      </c>
    </row>
    <row r="212">
      <c r="A212" s="16" t="n"/>
      <c r="B212" s="12" t="n"/>
      <c r="C212" s="12" t="n"/>
      <c r="D212" s="13" t="n"/>
      <c r="E212" s="12" t="n"/>
      <c r="F212" s="17">
        <f>IF(C212="","",IFERROR(VLOOKUP(C212,'Listas'!$A:$B,2,FALSE),"Gasto"))</f>
        <v/>
      </c>
    </row>
    <row r="213">
      <c r="A213" s="16" t="n"/>
      <c r="B213" s="12" t="n"/>
      <c r="C213" s="12" t="n"/>
      <c r="D213" s="13" t="n"/>
      <c r="E213" s="12" t="n"/>
      <c r="F213" s="17">
        <f>IF(C213="","",IFERROR(VLOOKUP(C213,'Listas'!$A:$B,2,FALSE),"Gasto"))</f>
        <v/>
      </c>
    </row>
    <row r="214">
      <c r="A214" s="16" t="n"/>
      <c r="B214" s="12" t="n"/>
      <c r="C214" s="12" t="n"/>
      <c r="D214" s="13" t="n"/>
      <c r="E214" s="12" t="n"/>
      <c r="F214" s="17">
        <f>IF(C214="","",IFERROR(VLOOKUP(C214,'Listas'!$A:$B,2,FALSE),"Gasto"))</f>
        <v/>
      </c>
    </row>
    <row r="215">
      <c r="A215" s="16" t="n"/>
      <c r="B215" s="12" t="n"/>
      <c r="C215" s="12" t="n"/>
      <c r="D215" s="13" t="n"/>
      <c r="E215" s="12" t="n"/>
      <c r="F215" s="17">
        <f>IF(C215="","",IFERROR(VLOOKUP(C215,'Listas'!$A:$B,2,FALSE),"Gasto"))</f>
        <v/>
      </c>
    </row>
    <row r="216">
      <c r="A216" s="16" t="n"/>
      <c r="B216" s="12" t="n"/>
      <c r="C216" s="12" t="n"/>
      <c r="D216" s="13" t="n"/>
      <c r="E216" s="12" t="n"/>
      <c r="F216" s="17">
        <f>IF(C216="","",IFERROR(VLOOKUP(C216,'Listas'!$A:$B,2,FALSE),"Gasto"))</f>
        <v/>
      </c>
    </row>
    <row r="217">
      <c r="A217" s="16" t="n"/>
      <c r="B217" s="12" t="n"/>
      <c r="C217" s="12" t="n"/>
      <c r="D217" s="13" t="n"/>
      <c r="E217" s="12" t="n"/>
      <c r="F217" s="17">
        <f>IF(C217="","",IFERROR(VLOOKUP(C217,'Listas'!$A:$B,2,FALSE),"Gasto"))</f>
        <v/>
      </c>
    </row>
    <row r="218">
      <c r="A218" s="16" t="n"/>
      <c r="B218" s="12" t="n"/>
      <c r="C218" s="12" t="n"/>
      <c r="D218" s="13" t="n"/>
      <c r="E218" s="12" t="n"/>
      <c r="F218" s="17">
        <f>IF(C218="","",IFERROR(VLOOKUP(C218,'Listas'!$A:$B,2,FALSE),"Gasto"))</f>
        <v/>
      </c>
    </row>
    <row r="219">
      <c r="A219" s="16" t="n"/>
      <c r="B219" s="12" t="n"/>
      <c r="C219" s="12" t="n"/>
      <c r="D219" s="13" t="n"/>
      <c r="E219" s="12" t="n"/>
      <c r="F219" s="17">
        <f>IF(C219="","",IFERROR(VLOOKUP(C219,'Listas'!$A:$B,2,FALSE),"Gasto"))</f>
        <v/>
      </c>
    </row>
    <row r="220">
      <c r="A220" s="16" t="n"/>
      <c r="B220" s="12" t="n"/>
      <c r="C220" s="12" t="n"/>
      <c r="D220" s="13" t="n"/>
      <c r="E220" s="12" t="n"/>
      <c r="F220" s="17">
        <f>IF(C220="","",IFERROR(VLOOKUP(C220,'Listas'!$A:$B,2,FALSE),"Gasto"))</f>
        <v/>
      </c>
    </row>
    <row r="221">
      <c r="A221" s="16" t="n"/>
      <c r="B221" s="12" t="n"/>
      <c r="C221" s="12" t="n"/>
      <c r="D221" s="13" t="n"/>
      <c r="E221" s="12" t="n"/>
      <c r="F221" s="17">
        <f>IF(C221="","",IFERROR(VLOOKUP(C221,'Listas'!$A:$B,2,FALSE),"Gasto"))</f>
        <v/>
      </c>
    </row>
    <row r="222">
      <c r="A222" s="16" t="n"/>
      <c r="B222" s="12" t="n"/>
      <c r="C222" s="12" t="n"/>
      <c r="D222" s="13" t="n"/>
      <c r="E222" s="12" t="n"/>
      <c r="F222" s="17">
        <f>IF(C222="","",IFERROR(VLOOKUP(C222,'Listas'!$A:$B,2,FALSE),"Gasto"))</f>
        <v/>
      </c>
    </row>
    <row r="223">
      <c r="A223" s="16" t="n"/>
      <c r="B223" s="12" t="n"/>
      <c r="C223" s="12" t="n"/>
      <c r="D223" s="13" t="n"/>
      <c r="E223" s="12" t="n"/>
      <c r="F223" s="17">
        <f>IF(C223="","",IFERROR(VLOOKUP(C223,'Listas'!$A:$B,2,FALSE),"Gasto"))</f>
        <v/>
      </c>
    </row>
    <row r="224">
      <c r="A224" s="16" t="n"/>
      <c r="B224" s="12" t="n"/>
      <c r="C224" s="12" t="n"/>
      <c r="D224" s="13" t="n"/>
      <c r="E224" s="12" t="n"/>
      <c r="F224" s="17">
        <f>IF(C224="","",IFERROR(VLOOKUP(C224,'Listas'!$A:$B,2,FALSE),"Gasto"))</f>
        <v/>
      </c>
    </row>
    <row r="225">
      <c r="A225" s="16" t="n"/>
      <c r="B225" s="12" t="n"/>
      <c r="C225" s="12" t="n"/>
      <c r="D225" s="13" t="n"/>
      <c r="E225" s="12" t="n"/>
      <c r="F225" s="17">
        <f>IF(C225="","",IFERROR(VLOOKUP(C225,'Listas'!$A:$B,2,FALSE),"Gasto"))</f>
        <v/>
      </c>
    </row>
    <row r="226">
      <c r="A226" s="16" t="n"/>
      <c r="B226" s="12" t="n"/>
      <c r="C226" s="12" t="n"/>
      <c r="D226" s="13" t="n"/>
      <c r="E226" s="12" t="n"/>
      <c r="F226" s="17">
        <f>IF(C226="","",IFERROR(VLOOKUP(C226,'Listas'!$A:$B,2,FALSE),"Gasto"))</f>
        <v/>
      </c>
    </row>
    <row r="227">
      <c r="A227" s="16" t="n"/>
      <c r="B227" s="12" t="n"/>
      <c r="C227" s="12" t="n"/>
      <c r="D227" s="13" t="n"/>
      <c r="E227" s="12" t="n"/>
      <c r="F227" s="17">
        <f>IF(C227="","",IFERROR(VLOOKUP(C227,'Listas'!$A:$B,2,FALSE),"Gasto"))</f>
        <v/>
      </c>
    </row>
    <row r="228">
      <c r="A228" s="16" t="n"/>
      <c r="B228" s="12" t="n"/>
      <c r="C228" s="12" t="n"/>
      <c r="D228" s="13" t="n"/>
      <c r="E228" s="12" t="n"/>
      <c r="F228" s="17">
        <f>IF(C228="","",IFERROR(VLOOKUP(C228,'Listas'!$A:$B,2,FALSE),"Gasto"))</f>
        <v/>
      </c>
    </row>
    <row r="229">
      <c r="A229" s="16" t="n"/>
      <c r="B229" s="12" t="n"/>
      <c r="C229" s="12" t="n"/>
      <c r="D229" s="13" t="n"/>
      <c r="E229" s="12" t="n"/>
      <c r="F229" s="17">
        <f>IF(C229="","",IFERROR(VLOOKUP(C229,'Listas'!$A:$B,2,FALSE),"Gasto"))</f>
        <v/>
      </c>
    </row>
    <row r="230">
      <c r="A230" s="16" t="n"/>
      <c r="B230" s="12" t="n"/>
      <c r="C230" s="12" t="n"/>
      <c r="D230" s="13" t="n"/>
      <c r="E230" s="12" t="n"/>
      <c r="F230" s="17">
        <f>IF(C230="","",IFERROR(VLOOKUP(C230,'Listas'!$A:$B,2,FALSE),"Gasto"))</f>
        <v/>
      </c>
    </row>
    <row r="231">
      <c r="A231" s="16" t="n"/>
      <c r="B231" s="12" t="n"/>
      <c r="C231" s="12" t="n"/>
      <c r="D231" s="13" t="n"/>
      <c r="E231" s="12" t="n"/>
      <c r="F231" s="17">
        <f>IF(C231="","",IFERROR(VLOOKUP(C231,'Listas'!$A:$B,2,FALSE),"Gasto"))</f>
        <v/>
      </c>
    </row>
    <row r="232">
      <c r="A232" s="16" t="n"/>
      <c r="B232" s="12" t="n"/>
      <c r="C232" s="12" t="n"/>
      <c r="D232" s="13" t="n"/>
      <c r="E232" s="12" t="n"/>
      <c r="F232" s="17">
        <f>IF(C232="","",IFERROR(VLOOKUP(C232,'Listas'!$A:$B,2,FALSE),"Gasto"))</f>
        <v/>
      </c>
    </row>
    <row r="233">
      <c r="A233" s="16" t="n"/>
      <c r="B233" s="12" t="n"/>
      <c r="C233" s="12" t="n"/>
      <c r="D233" s="13" t="n"/>
      <c r="E233" s="12" t="n"/>
      <c r="F233" s="17">
        <f>IF(C233="","",IFERROR(VLOOKUP(C233,'Listas'!$A:$B,2,FALSE),"Gasto"))</f>
        <v/>
      </c>
    </row>
    <row r="234">
      <c r="A234" s="16" t="n"/>
      <c r="B234" s="12" t="n"/>
      <c r="C234" s="12" t="n"/>
      <c r="D234" s="13" t="n"/>
      <c r="E234" s="12" t="n"/>
      <c r="F234" s="17">
        <f>IF(C234="","",IFERROR(VLOOKUP(C234,'Listas'!$A:$B,2,FALSE),"Gasto"))</f>
        <v/>
      </c>
    </row>
    <row r="235">
      <c r="A235" s="16" t="n"/>
      <c r="B235" s="12" t="n"/>
      <c r="C235" s="12" t="n"/>
      <c r="D235" s="13" t="n"/>
      <c r="E235" s="12" t="n"/>
      <c r="F235" s="17">
        <f>IF(C235="","",IFERROR(VLOOKUP(C235,'Listas'!$A:$B,2,FALSE),"Gasto"))</f>
        <v/>
      </c>
    </row>
    <row r="236">
      <c r="A236" s="16" t="n"/>
      <c r="B236" s="12" t="n"/>
      <c r="C236" s="12" t="n"/>
      <c r="D236" s="13" t="n"/>
      <c r="E236" s="12" t="n"/>
      <c r="F236" s="17">
        <f>IF(C236="","",IFERROR(VLOOKUP(C236,'Listas'!$A:$B,2,FALSE),"Gasto"))</f>
        <v/>
      </c>
    </row>
    <row r="237">
      <c r="A237" s="16" t="n"/>
      <c r="B237" s="12" t="n"/>
      <c r="C237" s="12" t="n"/>
      <c r="D237" s="13" t="n"/>
      <c r="E237" s="12" t="n"/>
      <c r="F237" s="17">
        <f>IF(C237="","",IFERROR(VLOOKUP(C237,'Listas'!$A:$B,2,FALSE),"Gasto"))</f>
        <v/>
      </c>
    </row>
    <row r="238">
      <c r="A238" s="16" t="n"/>
      <c r="B238" s="12" t="n"/>
      <c r="C238" s="12" t="n"/>
      <c r="D238" s="13" t="n"/>
      <c r="E238" s="12" t="n"/>
      <c r="F238" s="17">
        <f>IF(C238="","",IFERROR(VLOOKUP(C238,'Listas'!$A:$B,2,FALSE),"Gasto"))</f>
        <v/>
      </c>
    </row>
    <row r="239">
      <c r="A239" s="16" t="n"/>
      <c r="B239" s="12" t="n"/>
      <c r="C239" s="12" t="n"/>
      <c r="D239" s="13" t="n"/>
      <c r="E239" s="12" t="n"/>
      <c r="F239" s="17">
        <f>IF(C239="","",IFERROR(VLOOKUP(C239,'Listas'!$A:$B,2,FALSE),"Gasto"))</f>
        <v/>
      </c>
    </row>
    <row r="240">
      <c r="A240" s="16" t="n"/>
      <c r="B240" s="12" t="n"/>
      <c r="C240" s="12" t="n"/>
      <c r="D240" s="13" t="n"/>
      <c r="E240" s="12" t="n"/>
      <c r="F240" s="17">
        <f>IF(C240="","",IFERROR(VLOOKUP(C240,'Listas'!$A:$B,2,FALSE),"Gasto"))</f>
        <v/>
      </c>
    </row>
    <row r="241">
      <c r="A241" s="16" t="n"/>
      <c r="B241" s="12" t="n"/>
      <c r="C241" s="12" t="n"/>
      <c r="D241" s="13" t="n"/>
      <c r="E241" s="12" t="n"/>
      <c r="F241" s="17">
        <f>IF(C241="","",IFERROR(VLOOKUP(C241,'Listas'!$A:$B,2,FALSE),"Gasto"))</f>
        <v/>
      </c>
    </row>
    <row r="242">
      <c r="A242" s="16" t="n"/>
      <c r="B242" s="12" t="n"/>
      <c r="C242" s="12" t="n"/>
      <c r="D242" s="13" t="n"/>
      <c r="E242" s="12" t="n"/>
      <c r="F242" s="17">
        <f>IF(C242="","",IFERROR(VLOOKUP(C242,'Listas'!$A:$B,2,FALSE),"Gasto"))</f>
        <v/>
      </c>
    </row>
    <row r="243">
      <c r="A243" s="16" t="n"/>
      <c r="B243" s="12" t="n"/>
      <c r="C243" s="12" t="n"/>
      <c r="D243" s="13" t="n"/>
      <c r="E243" s="12" t="n"/>
      <c r="F243" s="17">
        <f>IF(C243="","",IFERROR(VLOOKUP(C243,'Listas'!$A:$B,2,FALSE),"Gasto"))</f>
        <v/>
      </c>
    </row>
    <row r="244">
      <c r="A244" s="16" t="n"/>
      <c r="B244" s="12" t="n"/>
      <c r="C244" s="12" t="n"/>
      <c r="D244" s="13" t="n"/>
      <c r="E244" s="12" t="n"/>
      <c r="F244" s="17">
        <f>IF(C244="","",IFERROR(VLOOKUP(C244,'Listas'!$A:$B,2,FALSE),"Gasto"))</f>
        <v/>
      </c>
    </row>
    <row r="245">
      <c r="A245" s="16" t="n"/>
      <c r="B245" s="12" t="n"/>
      <c r="C245" s="12" t="n"/>
      <c r="D245" s="13" t="n"/>
      <c r="E245" s="12" t="n"/>
      <c r="F245" s="17">
        <f>IF(C245="","",IFERROR(VLOOKUP(C245,'Listas'!$A:$B,2,FALSE),"Gasto"))</f>
        <v/>
      </c>
    </row>
    <row r="246">
      <c r="A246" s="16" t="n"/>
      <c r="B246" s="12" t="n"/>
      <c r="C246" s="12" t="n"/>
      <c r="D246" s="13" t="n"/>
      <c r="E246" s="12" t="n"/>
      <c r="F246" s="17">
        <f>IF(C246="","",IFERROR(VLOOKUP(C246,'Listas'!$A:$B,2,FALSE),"Gasto"))</f>
        <v/>
      </c>
    </row>
    <row r="247">
      <c r="A247" s="16" t="n"/>
      <c r="B247" s="12" t="n"/>
      <c r="C247" s="12" t="n"/>
      <c r="D247" s="13" t="n"/>
      <c r="E247" s="12" t="n"/>
      <c r="F247" s="17">
        <f>IF(C247="","",IFERROR(VLOOKUP(C247,'Listas'!$A:$B,2,FALSE),"Gasto"))</f>
        <v/>
      </c>
    </row>
    <row r="248">
      <c r="A248" s="16" t="n"/>
      <c r="B248" s="12" t="n"/>
      <c r="C248" s="12" t="n"/>
      <c r="D248" s="13" t="n"/>
      <c r="E248" s="12" t="n"/>
      <c r="F248" s="17">
        <f>IF(C248="","",IFERROR(VLOOKUP(C248,'Listas'!$A:$B,2,FALSE),"Gasto"))</f>
        <v/>
      </c>
    </row>
    <row r="249">
      <c r="A249" s="16" t="n"/>
      <c r="B249" s="12" t="n"/>
      <c r="C249" s="12" t="n"/>
      <c r="D249" s="13" t="n"/>
      <c r="E249" s="12" t="n"/>
      <c r="F249" s="17">
        <f>IF(C249="","",IFERROR(VLOOKUP(C249,'Listas'!$A:$B,2,FALSE),"Gasto"))</f>
        <v/>
      </c>
    </row>
    <row r="250">
      <c r="A250" s="16" t="n"/>
      <c r="B250" s="12" t="n"/>
      <c r="C250" s="12" t="n"/>
      <c r="D250" s="13" t="n"/>
      <c r="E250" s="12" t="n"/>
      <c r="F250" s="17">
        <f>IF(C250="","",IFERROR(VLOOKUP(C250,'Listas'!$A:$B,2,FALSE),"Gasto"))</f>
        <v/>
      </c>
    </row>
    <row r="251">
      <c r="A251" s="16" t="n"/>
      <c r="B251" s="12" t="n"/>
      <c r="C251" s="12" t="n"/>
      <c r="D251" s="13" t="n"/>
      <c r="E251" s="12" t="n"/>
      <c r="F251" s="17">
        <f>IF(C251="","",IFERROR(VLOOKUP(C251,'Listas'!$A:$B,2,FALSE),"Gasto"))</f>
        <v/>
      </c>
    </row>
    <row r="252">
      <c r="A252" s="16" t="n"/>
      <c r="B252" s="12" t="n"/>
      <c r="C252" s="12" t="n"/>
      <c r="D252" s="13" t="n"/>
      <c r="E252" s="12" t="n"/>
      <c r="F252" s="17">
        <f>IF(C252="","",IFERROR(VLOOKUP(C252,'Listas'!$A:$B,2,FALSE),"Gasto"))</f>
        <v/>
      </c>
    </row>
    <row r="253">
      <c r="A253" s="16" t="n"/>
      <c r="B253" s="12" t="n"/>
      <c r="C253" s="12" t="n"/>
      <c r="D253" s="13" t="n"/>
      <c r="E253" s="12" t="n"/>
      <c r="F253" s="17">
        <f>IF(C253="","",IFERROR(VLOOKUP(C253,'Listas'!$A:$B,2,FALSE),"Gasto"))</f>
        <v/>
      </c>
    </row>
    <row r="254">
      <c r="A254" s="16" t="n"/>
      <c r="B254" s="12" t="n"/>
      <c r="C254" s="12" t="n"/>
      <c r="D254" s="13" t="n"/>
      <c r="E254" s="12" t="n"/>
      <c r="F254" s="17">
        <f>IF(C254="","",IFERROR(VLOOKUP(C254,'Listas'!$A:$B,2,FALSE),"Gasto"))</f>
        <v/>
      </c>
    </row>
    <row r="255">
      <c r="A255" s="16" t="n"/>
      <c r="B255" s="12" t="n"/>
      <c r="C255" s="12" t="n"/>
      <c r="D255" s="13" t="n"/>
      <c r="E255" s="12" t="n"/>
      <c r="F255" s="17">
        <f>IF(C255="","",IFERROR(VLOOKUP(C255,'Listas'!$A:$B,2,FALSE),"Gasto"))</f>
        <v/>
      </c>
    </row>
    <row r="256">
      <c r="A256" s="16" t="n"/>
      <c r="B256" s="12" t="n"/>
      <c r="C256" s="12" t="n"/>
      <c r="D256" s="13" t="n"/>
      <c r="E256" s="12" t="n"/>
      <c r="F256" s="17">
        <f>IF(C256="","",IFERROR(VLOOKUP(C256,'Listas'!$A:$B,2,FALSE),"Gasto"))</f>
        <v/>
      </c>
    </row>
    <row r="257">
      <c r="A257" s="16" t="n"/>
      <c r="B257" s="12" t="n"/>
      <c r="C257" s="12" t="n"/>
      <c r="D257" s="13" t="n"/>
      <c r="E257" s="12" t="n"/>
      <c r="F257" s="17">
        <f>IF(C257="","",IFERROR(VLOOKUP(C257,'Listas'!$A:$B,2,FALSE),"Gasto"))</f>
        <v/>
      </c>
    </row>
    <row r="258">
      <c r="A258" s="16" t="n"/>
      <c r="B258" s="12" t="n"/>
      <c r="C258" s="12" t="n"/>
      <c r="D258" s="13" t="n"/>
      <c r="E258" s="12" t="n"/>
      <c r="F258" s="17">
        <f>IF(C258="","",IFERROR(VLOOKUP(C258,'Listas'!$A:$B,2,FALSE),"Gasto"))</f>
        <v/>
      </c>
    </row>
    <row r="259">
      <c r="A259" s="16" t="n"/>
      <c r="B259" s="12" t="n"/>
      <c r="C259" s="12" t="n"/>
      <c r="D259" s="13" t="n"/>
      <c r="E259" s="12" t="n"/>
      <c r="F259" s="17">
        <f>IF(C259="","",IFERROR(VLOOKUP(C259,'Listas'!$A:$B,2,FALSE),"Gasto"))</f>
        <v/>
      </c>
    </row>
    <row r="260">
      <c r="A260" s="16" t="n"/>
      <c r="B260" s="12" t="n"/>
      <c r="C260" s="12" t="n"/>
      <c r="D260" s="13" t="n"/>
      <c r="E260" s="12" t="n"/>
      <c r="F260" s="17">
        <f>IF(C260="","",IFERROR(VLOOKUP(C260,'Listas'!$A:$B,2,FALSE),"Gasto"))</f>
        <v/>
      </c>
    </row>
    <row r="261">
      <c r="A261" s="16" t="n"/>
      <c r="B261" s="12" t="n"/>
      <c r="C261" s="12" t="n"/>
      <c r="D261" s="13" t="n"/>
      <c r="E261" s="12" t="n"/>
      <c r="F261" s="17">
        <f>IF(C261="","",IFERROR(VLOOKUP(C261,'Listas'!$A:$B,2,FALSE),"Gasto"))</f>
        <v/>
      </c>
    </row>
    <row r="262">
      <c r="A262" s="16" t="n"/>
      <c r="B262" s="12" t="n"/>
      <c r="C262" s="12" t="n"/>
      <c r="D262" s="13" t="n"/>
      <c r="E262" s="12" t="n"/>
      <c r="F262" s="17">
        <f>IF(C262="","",IFERROR(VLOOKUP(C262,'Listas'!$A:$B,2,FALSE),"Gasto"))</f>
        <v/>
      </c>
    </row>
    <row r="263">
      <c r="A263" s="16" t="n"/>
      <c r="B263" s="12" t="n"/>
      <c r="C263" s="12" t="n"/>
      <c r="D263" s="13" t="n"/>
      <c r="E263" s="12" t="n"/>
      <c r="F263" s="17">
        <f>IF(C263="","",IFERROR(VLOOKUP(C263,'Listas'!$A:$B,2,FALSE),"Gasto"))</f>
        <v/>
      </c>
    </row>
    <row r="264">
      <c r="A264" s="16" t="n"/>
      <c r="B264" s="12" t="n"/>
      <c r="C264" s="12" t="n"/>
      <c r="D264" s="13" t="n"/>
      <c r="E264" s="12" t="n"/>
      <c r="F264" s="17">
        <f>IF(C264="","",IFERROR(VLOOKUP(C264,'Listas'!$A:$B,2,FALSE),"Gasto"))</f>
        <v/>
      </c>
    </row>
    <row r="265">
      <c r="A265" s="16" t="n"/>
      <c r="B265" s="12" t="n"/>
      <c r="C265" s="12" t="n"/>
      <c r="D265" s="13" t="n"/>
      <c r="E265" s="12" t="n"/>
      <c r="F265" s="17">
        <f>IF(C265="","",IFERROR(VLOOKUP(C265,'Listas'!$A:$B,2,FALSE),"Gasto"))</f>
        <v/>
      </c>
    </row>
    <row r="266">
      <c r="A266" s="16" t="n"/>
      <c r="B266" s="12" t="n"/>
      <c r="C266" s="12" t="n"/>
      <c r="D266" s="13" t="n"/>
      <c r="E266" s="12" t="n"/>
      <c r="F266" s="17">
        <f>IF(C266="","",IFERROR(VLOOKUP(C266,'Listas'!$A:$B,2,FALSE),"Gasto"))</f>
        <v/>
      </c>
    </row>
    <row r="267">
      <c r="A267" s="16" t="n"/>
      <c r="B267" s="12" t="n"/>
      <c r="C267" s="12" t="n"/>
      <c r="D267" s="13" t="n"/>
      <c r="E267" s="12" t="n"/>
      <c r="F267" s="17">
        <f>IF(C267="","",IFERROR(VLOOKUP(C267,'Listas'!$A:$B,2,FALSE),"Gasto"))</f>
        <v/>
      </c>
    </row>
    <row r="268">
      <c r="A268" s="16" t="n"/>
      <c r="B268" s="12" t="n"/>
      <c r="C268" s="12" t="n"/>
      <c r="D268" s="13" t="n"/>
      <c r="E268" s="12" t="n"/>
      <c r="F268" s="17">
        <f>IF(C268="","",IFERROR(VLOOKUP(C268,'Listas'!$A:$B,2,FALSE),"Gasto"))</f>
        <v/>
      </c>
    </row>
    <row r="269">
      <c r="A269" s="16" t="n"/>
      <c r="B269" s="12" t="n"/>
      <c r="C269" s="12" t="n"/>
      <c r="D269" s="13" t="n"/>
      <c r="E269" s="12" t="n"/>
      <c r="F269" s="17">
        <f>IF(C269="","",IFERROR(VLOOKUP(C269,'Listas'!$A:$B,2,FALSE),"Gasto"))</f>
        <v/>
      </c>
    </row>
    <row r="270">
      <c r="A270" s="16" t="n"/>
      <c r="B270" s="12" t="n"/>
      <c r="C270" s="12" t="n"/>
      <c r="D270" s="13" t="n"/>
      <c r="E270" s="12" t="n"/>
      <c r="F270" s="17">
        <f>IF(C270="","",IFERROR(VLOOKUP(C270,'Listas'!$A:$B,2,FALSE),"Gasto"))</f>
        <v/>
      </c>
    </row>
    <row r="271">
      <c r="A271" s="16" t="n"/>
      <c r="B271" s="12" t="n"/>
      <c r="C271" s="12" t="n"/>
      <c r="D271" s="13" t="n"/>
      <c r="E271" s="12" t="n"/>
      <c r="F271" s="17">
        <f>IF(C271="","",IFERROR(VLOOKUP(C271,'Listas'!$A:$B,2,FALSE),"Gasto"))</f>
        <v/>
      </c>
    </row>
    <row r="272">
      <c r="A272" s="16" t="n"/>
      <c r="B272" s="12" t="n"/>
      <c r="C272" s="12" t="n"/>
      <c r="D272" s="13" t="n"/>
      <c r="E272" s="12" t="n"/>
      <c r="F272" s="17">
        <f>IF(C272="","",IFERROR(VLOOKUP(C272,'Listas'!$A:$B,2,FALSE),"Gasto"))</f>
        <v/>
      </c>
    </row>
    <row r="273">
      <c r="A273" s="16" t="n"/>
      <c r="B273" s="12" t="n"/>
      <c r="C273" s="12" t="n"/>
      <c r="D273" s="13" t="n"/>
      <c r="E273" s="12" t="n"/>
      <c r="F273" s="17">
        <f>IF(C273="","",IFERROR(VLOOKUP(C273,'Listas'!$A:$B,2,FALSE),"Gasto"))</f>
        <v/>
      </c>
    </row>
    <row r="274">
      <c r="A274" s="16" t="n"/>
      <c r="B274" s="12" t="n"/>
      <c r="C274" s="12" t="n"/>
      <c r="D274" s="13" t="n"/>
      <c r="E274" s="12" t="n"/>
      <c r="F274" s="17">
        <f>IF(C274="","",IFERROR(VLOOKUP(C274,'Listas'!$A:$B,2,FALSE),"Gasto"))</f>
        <v/>
      </c>
    </row>
    <row r="275">
      <c r="A275" s="16" t="n"/>
      <c r="B275" s="12" t="n"/>
      <c r="C275" s="12" t="n"/>
      <c r="D275" s="13" t="n"/>
      <c r="E275" s="12" t="n"/>
      <c r="F275" s="17">
        <f>IF(C275="","",IFERROR(VLOOKUP(C275,'Listas'!$A:$B,2,FALSE),"Gasto"))</f>
        <v/>
      </c>
    </row>
    <row r="276">
      <c r="A276" s="16" t="n"/>
      <c r="B276" s="12" t="n"/>
      <c r="C276" s="12" t="n"/>
      <c r="D276" s="13" t="n"/>
      <c r="E276" s="12" t="n"/>
      <c r="F276" s="17">
        <f>IF(C276="","",IFERROR(VLOOKUP(C276,'Listas'!$A:$B,2,FALSE),"Gasto"))</f>
        <v/>
      </c>
    </row>
    <row r="277">
      <c r="A277" s="16" t="n"/>
      <c r="B277" s="12" t="n"/>
      <c r="C277" s="12" t="n"/>
      <c r="D277" s="13" t="n"/>
      <c r="E277" s="12" t="n"/>
      <c r="F277" s="17">
        <f>IF(C277="","",IFERROR(VLOOKUP(C277,'Listas'!$A:$B,2,FALSE),"Gasto"))</f>
        <v/>
      </c>
    </row>
    <row r="278">
      <c r="A278" s="16" t="n"/>
      <c r="B278" s="12" t="n"/>
      <c r="C278" s="12" t="n"/>
      <c r="D278" s="13" t="n"/>
      <c r="E278" s="12" t="n"/>
      <c r="F278" s="17">
        <f>IF(C278="","",IFERROR(VLOOKUP(C278,'Listas'!$A:$B,2,FALSE),"Gasto"))</f>
        <v/>
      </c>
    </row>
    <row r="279">
      <c r="A279" s="16" t="n"/>
      <c r="B279" s="12" t="n"/>
      <c r="C279" s="12" t="n"/>
      <c r="D279" s="13" t="n"/>
      <c r="E279" s="12" t="n"/>
      <c r="F279" s="17">
        <f>IF(C279="","",IFERROR(VLOOKUP(C279,'Listas'!$A:$B,2,FALSE),"Gasto"))</f>
        <v/>
      </c>
    </row>
    <row r="280">
      <c r="A280" s="16" t="n"/>
      <c r="B280" s="12" t="n"/>
      <c r="C280" s="12" t="n"/>
      <c r="D280" s="13" t="n"/>
      <c r="E280" s="12" t="n"/>
      <c r="F280" s="17">
        <f>IF(C280="","",IFERROR(VLOOKUP(C280,'Listas'!$A:$B,2,FALSE),"Gasto"))</f>
        <v/>
      </c>
    </row>
    <row r="281">
      <c r="A281" s="16" t="n"/>
      <c r="B281" s="12" t="n"/>
      <c r="C281" s="12" t="n"/>
      <c r="D281" s="13" t="n"/>
      <c r="E281" s="12" t="n"/>
      <c r="F281" s="17">
        <f>IF(C281="","",IFERROR(VLOOKUP(C281,'Listas'!$A:$B,2,FALSE),"Gasto"))</f>
        <v/>
      </c>
    </row>
    <row r="282">
      <c r="A282" s="16" t="n"/>
      <c r="B282" s="12" t="n"/>
      <c r="C282" s="12" t="n"/>
      <c r="D282" s="13" t="n"/>
      <c r="E282" s="12" t="n"/>
      <c r="F282" s="17">
        <f>IF(C282="","",IFERROR(VLOOKUP(C282,'Listas'!$A:$B,2,FALSE),"Gasto"))</f>
        <v/>
      </c>
    </row>
    <row r="283">
      <c r="A283" s="16" t="n"/>
      <c r="B283" s="12" t="n"/>
      <c r="C283" s="12" t="n"/>
      <c r="D283" s="13" t="n"/>
      <c r="E283" s="12" t="n"/>
      <c r="F283" s="17">
        <f>IF(C283="","",IFERROR(VLOOKUP(C283,'Listas'!$A:$B,2,FALSE),"Gasto"))</f>
        <v/>
      </c>
    </row>
    <row r="284">
      <c r="A284" s="16" t="n"/>
      <c r="B284" s="12" t="n"/>
      <c r="C284" s="12" t="n"/>
      <c r="D284" s="13" t="n"/>
      <c r="E284" s="12" t="n"/>
      <c r="F284" s="17">
        <f>IF(C284="","",IFERROR(VLOOKUP(C284,'Listas'!$A:$B,2,FALSE),"Gasto"))</f>
        <v/>
      </c>
    </row>
    <row r="285">
      <c r="A285" s="16" t="n"/>
      <c r="B285" s="12" t="n"/>
      <c r="C285" s="12" t="n"/>
      <c r="D285" s="13" t="n"/>
      <c r="E285" s="12" t="n"/>
      <c r="F285" s="17">
        <f>IF(C285="","",IFERROR(VLOOKUP(C285,'Listas'!$A:$B,2,FALSE),"Gasto"))</f>
        <v/>
      </c>
    </row>
    <row r="286">
      <c r="A286" s="16" t="n"/>
      <c r="B286" s="12" t="n"/>
      <c r="C286" s="12" t="n"/>
      <c r="D286" s="13" t="n"/>
      <c r="E286" s="12" t="n"/>
      <c r="F286" s="17">
        <f>IF(C286="","",IFERROR(VLOOKUP(C286,'Listas'!$A:$B,2,FALSE),"Gasto"))</f>
        <v/>
      </c>
    </row>
    <row r="287">
      <c r="A287" s="16" t="n"/>
      <c r="B287" s="12" t="n"/>
      <c r="C287" s="12" t="n"/>
      <c r="D287" s="13" t="n"/>
      <c r="E287" s="12" t="n"/>
      <c r="F287" s="17">
        <f>IF(C287="","",IFERROR(VLOOKUP(C287,'Listas'!$A:$B,2,FALSE),"Gasto"))</f>
        <v/>
      </c>
    </row>
    <row r="288">
      <c r="A288" s="16" t="n"/>
      <c r="B288" s="12" t="n"/>
      <c r="C288" s="12" t="n"/>
      <c r="D288" s="13" t="n"/>
      <c r="E288" s="12" t="n"/>
      <c r="F288" s="17">
        <f>IF(C288="","",IFERROR(VLOOKUP(C288,'Listas'!$A:$B,2,FALSE),"Gasto"))</f>
        <v/>
      </c>
    </row>
    <row r="289">
      <c r="A289" s="16" t="n"/>
      <c r="B289" s="12" t="n"/>
      <c r="C289" s="12" t="n"/>
      <c r="D289" s="13" t="n"/>
      <c r="E289" s="12" t="n"/>
      <c r="F289" s="17">
        <f>IF(C289="","",IFERROR(VLOOKUP(C289,'Listas'!$A:$B,2,FALSE),"Gasto"))</f>
        <v/>
      </c>
    </row>
    <row r="290">
      <c r="A290" s="16" t="n"/>
      <c r="B290" s="12" t="n"/>
      <c r="C290" s="12" t="n"/>
      <c r="D290" s="13" t="n"/>
      <c r="E290" s="12" t="n"/>
      <c r="F290" s="17">
        <f>IF(C290="","",IFERROR(VLOOKUP(C290,'Listas'!$A:$B,2,FALSE),"Gasto"))</f>
        <v/>
      </c>
    </row>
    <row r="291">
      <c r="A291" s="16" t="n"/>
      <c r="B291" s="12" t="n"/>
      <c r="C291" s="12" t="n"/>
      <c r="D291" s="13" t="n"/>
      <c r="E291" s="12" t="n"/>
      <c r="F291" s="17">
        <f>IF(C291="","",IFERROR(VLOOKUP(C291,'Listas'!$A:$B,2,FALSE),"Gasto"))</f>
        <v/>
      </c>
    </row>
    <row r="292">
      <c r="A292" s="16" t="n"/>
      <c r="B292" s="12" t="n"/>
      <c r="C292" s="12" t="n"/>
      <c r="D292" s="13" t="n"/>
      <c r="E292" s="12" t="n"/>
      <c r="F292" s="17">
        <f>IF(C292="","",IFERROR(VLOOKUP(C292,'Listas'!$A:$B,2,FALSE),"Gasto"))</f>
        <v/>
      </c>
    </row>
    <row r="293">
      <c r="A293" s="16" t="n"/>
      <c r="B293" s="12" t="n"/>
      <c r="C293" s="12" t="n"/>
      <c r="D293" s="13" t="n"/>
      <c r="E293" s="12" t="n"/>
      <c r="F293" s="17">
        <f>IF(C293="","",IFERROR(VLOOKUP(C293,'Listas'!$A:$B,2,FALSE),"Gasto"))</f>
        <v/>
      </c>
    </row>
    <row r="294">
      <c r="A294" s="16" t="n"/>
      <c r="B294" s="12" t="n"/>
      <c r="C294" s="12" t="n"/>
      <c r="D294" s="13" t="n"/>
      <c r="E294" s="12" t="n"/>
      <c r="F294" s="17">
        <f>IF(C294="","",IFERROR(VLOOKUP(C294,'Listas'!$A:$B,2,FALSE),"Gasto"))</f>
        <v/>
      </c>
    </row>
    <row r="295">
      <c r="A295" s="16" t="n"/>
      <c r="B295" s="12" t="n"/>
      <c r="C295" s="12" t="n"/>
      <c r="D295" s="13" t="n"/>
      <c r="E295" s="12" t="n"/>
      <c r="F295" s="17">
        <f>IF(C295="","",IFERROR(VLOOKUP(C295,'Listas'!$A:$B,2,FALSE),"Gasto"))</f>
        <v/>
      </c>
    </row>
    <row r="296">
      <c r="A296" s="16" t="n"/>
      <c r="B296" s="12" t="n"/>
      <c r="C296" s="12" t="n"/>
      <c r="D296" s="13" t="n"/>
      <c r="E296" s="12" t="n"/>
      <c r="F296" s="17">
        <f>IF(C296="","",IFERROR(VLOOKUP(C296,'Listas'!$A:$B,2,FALSE),"Gasto"))</f>
        <v/>
      </c>
    </row>
    <row r="297">
      <c r="A297" s="16" t="n"/>
      <c r="B297" s="12" t="n"/>
      <c r="C297" s="12" t="n"/>
      <c r="D297" s="13" t="n"/>
      <c r="E297" s="12" t="n"/>
      <c r="F297" s="17">
        <f>IF(C297="","",IFERROR(VLOOKUP(C297,'Listas'!$A:$B,2,FALSE),"Gasto"))</f>
        <v/>
      </c>
    </row>
    <row r="298">
      <c r="A298" s="16" t="n"/>
      <c r="B298" s="12" t="n"/>
      <c r="C298" s="12" t="n"/>
      <c r="D298" s="13" t="n"/>
      <c r="E298" s="12" t="n"/>
      <c r="F298" s="17">
        <f>IF(C298="","",IFERROR(VLOOKUP(C298,'Listas'!$A:$B,2,FALSE),"Gasto"))</f>
        <v/>
      </c>
    </row>
    <row r="299">
      <c r="A299" s="16" t="n"/>
      <c r="B299" s="12" t="n"/>
      <c r="C299" s="12" t="n"/>
      <c r="D299" s="13" t="n"/>
      <c r="E299" s="12" t="n"/>
      <c r="F299" s="17">
        <f>IF(C299="","",IFERROR(VLOOKUP(C299,'Listas'!$A:$B,2,FALSE),"Gasto"))</f>
        <v/>
      </c>
    </row>
    <row r="300">
      <c r="A300" s="16" t="n"/>
      <c r="B300" s="12" t="n"/>
      <c r="C300" s="12" t="n"/>
      <c r="D300" s="13" t="n"/>
      <c r="E300" s="12" t="n"/>
      <c r="F300" s="17">
        <f>IF(C300="","",IFERROR(VLOOKUP(C300,'Listas'!$A:$B,2,FALSE),"Gasto"))</f>
        <v/>
      </c>
    </row>
    <row r="301">
      <c r="A301" s="16" t="n"/>
      <c r="B301" s="12" t="n"/>
      <c r="C301" s="12" t="n"/>
      <c r="D301" s="13" t="n"/>
      <c r="E301" s="12" t="n"/>
      <c r="F301" s="17">
        <f>IF(C301="","",IFERROR(VLOOKUP(C301,'Listas'!$A:$B,2,FALSE),"Gasto"))</f>
        <v/>
      </c>
    </row>
    <row r="302">
      <c r="A302" s="16" t="n"/>
      <c r="B302" s="12" t="n"/>
      <c r="C302" s="12" t="n"/>
      <c r="D302" s="13" t="n"/>
      <c r="E302" s="12" t="n"/>
      <c r="F302" s="17">
        <f>IF(C302="","",IFERROR(VLOOKUP(C302,'Listas'!$A:$B,2,FALSE),"Gasto"))</f>
        <v/>
      </c>
    </row>
    <row r="303">
      <c r="A303" s="16" t="n"/>
      <c r="B303" s="12" t="n"/>
      <c r="C303" s="12" t="n"/>
      <c r="D303" s="13" t="n"/>
      <c r="E303" s="12" t="n"/>
      <c r="F303" s="17">
        <f>IF(C303="","",IFERROR(VLOOKUP(C303,'Listas'!$A:$B,2,FALSE),"Gasto"))</f>
        <v/>
      </c>
    </row>
    <row r="304">
      <c r="A304" s="16" t="n"/>
      <c r="B304" s="12" t="n"/>
      <c r="C304" s="12" t="n"/>
      <c r="D304" s="13" t="n"/>
      <c r="E304" s="12" t="n"/>
      <c r="F304" s="17">
        <f>IF(C304="","",IFERROR(VLOOKUP(C304,'Listas'!$A:$B,2,FALSE),"Gasto"))</f>
        <v/>
      </c>
    </row>
    <row r="305">
      <c r="A305" s="16" t="n"/>
      <c r="B305" s="12" t="n"/>
      <c r="C305" s="12" t="n"/>
      <c r="D305" s="13" t="n"/>
      <c r="E305" s="12" t="n"/>
      <c r="F305" s="17">
        <f>IF(C305="","",IFERROR(VLOOKUP(C305,'Listas'!$A:$B,2,FALSE),"Gasto"))</f>
        <v/>
      </c>
    </row>
    <row r="306">
      <c r="A306" s="16" t="n"/>
      <c r="B306" s="12" t="n"/>
      <c r="C306" s="12" t="n"/>
      <c r="D306" s="13" t="n"/>
      <c r="E306" s="12" t="n"/>
      <c r="F306" s="17">
        <f>IF(C306="","",IFERROR(VLOOKUP(C306,'Listas'!$A:$B,2,FALSE),"Gasto"))</f>
        <v/>
      </c>
    </row>
    <row r="307">
      <c r="A307" s="16" t="n"/>
      <c r="B307" s="12" t="n"/>
      <c r="C307" s="12" t="n"/>
      <c r="D307" s="13" t="n"/>
      <c r="E307" s="12" t="n"/>
      <c r="F307" s="17">
        <f>IF(C307="","",IFERROR(VLOOKUP(C307,'Listas'!$A:$B,2,FALSE),"Gasto"))</f>
        <v/>
      </c>
    </row>
    <row r="308">
      <c r="A308" s="16" t="n"/>
      <c r="B308" s="12" t="n"/>
      <c r="C308" s="12" t="n"/>
      <c r="D308" s="13" t="n"/>
      <c r="E308" s="12" t="n"/>
      <c r="F308" s="17">
        <f>IF(C308="","",IFERROR(VLOOKUP(C308,'Listas'!$A:$B,2,FALSE),"Gasto"))</f>
        <v/>
      </c>
    </row>
    <row r="309">
      <c r="A309" s="16" t="n"/>
      <c r="B309" s="12" t="n"/>
      <c r="C309" s="12" t="n"/>
      <c r="D309" s="13" t="n"/>
      <c r="E309" s="12" t="n"/>
      <c r="F309" s="17">
        <f>IF(C309="","",IFERROR(VLOOKUP(C309,'Listas'!$A:$B,2,FALSE),"Gasto"))</f>
        <v/>
      </c>
    </row>
    <row r="310">
      <c r="A310" s="16" t="n"/>
      <c r="B310" s="12" t="n"/>
      <c r="C310" s="12" t="n"/>
      <c r="D310" s="13" t="n"/>
      <c r="E310" s="12" t="n"/>
      <c r="F310" s="17">
        <f>IF(C310="","",IFERROR(VLOOKUP(C310,'Listas'!$A:$B,2,FALSE),"Gasto"))</f>
        <v/>
      </c>
    </row>
    <row r="311">
      <c r="A311" s="16" t="n"/>
      <c r="B311" s="12" t="n"/>
      <c r="C311" s="12" t="n"/>
      <c r="D311" s="13" t="n"/>
      <c r="E311" s="12" t="n"/>
      <c r="F311" s="17">
        <f>IF(C311="","",IFERROR(VLOOKUP(C311,'Listas'!$A:$B,2,FALSE),"Gasto"))</f>
        <v/>
      </c>
    </row>
    <row r="312">
      <c r="A312" s="16" t="n"/>
      <c r="B312" s="12" t="n"/>
      <c r="C312" s="12" t="n"/>
      <c r="D312" s="13" t="n"/>
      <c r="E312" s="12" t="n"/>
      <c r="F312" s="17">
        <f>IF(C312="","",IFERROR(VLOOKUP(C312,'Listas'!$A:$B,2,FALSE),"Gasto"))</f>
        <v/>
      </c>
    </row>
    <row r="313">
      <c r="A313" s="16" t="n"/>
      <c r="B313" s="12" t="n"/>
      <c r="C313" s="12" t="n"/>
      <c r="D313" s="13" t="n"/>
      <c r="E313" s="12" t="n"/>
      <c r="F313" s="17">
        <f>IF(C313="","",IFERROR(VLOOKUP(C313,'Listas'!$A:$B,2,FALSE),"Gasto"))</f>
        <v/>
      </c>
    </row>
    <row r="314">
      <c r="A314" s="16" t="n"/>
      <c r="B314" s="12" t="n"/>
      <c r="C314" s="12" t="n"/>
      <c r="D314" s="13" t="n"/>
      <c r="E314" s="12" t="n"/>
      <c r="F314" s="17">
        <f>IF(C314="","",IFERROR(VLOOKUP(C314,'Listas'!$A:$B,2,FALSE),"Gasto"))</f>
        <v/>
      </c>
    </row>
    <row r="315">
      <c r="A315" s="16" t="n"/>
      <c r="B315" s="12" t="n"/>
      <c r="C315" s="12" t="n"/>
      <c r="D315" s="13" t="n"/>
      <c r="E315" s="12" t="n"/>
      <c r="F315" s="17">
        <f>IF(C315="","",IFERROR(VLOOKUP(C315,'Listas'!$A:$B,2,FALSE),"Gasto"))</f>
        <v/>
      </c>
    </row>
    <row r="316">
      <c r="A316" s="16" t="n"/>
      <c r="B316" s="12" t="n"/>
      <c r="C316" s="12" t="n"/>
      <c r="D316" s="13" t="n"/>
      <c r="E316" s="12" t="n"/>
      <c r="F316" s="17">
        <f>IF(C316="","",IFERROR(VLOOKUP(C316,'Listas'!$A:$B,2,FALSE),"Gasto"))</f>
        <v/>
      </c>
    </row>
    <row r="317">
      <c r="A317" s="16" t="n"/>
      <c r="B317" s="12" t="n"/>
      <c r="C317" s="12" t="n"/>
      <c r="D317" s="13" t="n"/>
      <c r="E317" s="12" t="n"/>
      <c r="F317" s="17">
        <f>IF(C317="","",IFERROR(VLOOKUP(C317,'Listas'!$A:$B,2,FALSE),"Gasto"))</f>
        <v/>
      </c>
    </row>
    <row r="318">
      <c r="A318" s="16" t="n"/>
      <c r="B318" s="12" t="n"/>
      <c r="C318" s="12" t="n"/>
      <c r="D318" s="13" t="n"/>
      <c r="E318" s="12" t="n"/>
      <c r="F318" s="17">
        <f>IF(C318="","",IFERROR(VLOOKUP(C318,'Listas'!$A:$B,2,FALSE),"Gasto"))</f>
        <v/>
      </c>
    </row>
    <row r="319">
      <c r="A319" s="16" t="n"/>
      <c r="B319" s="12" t="n"/>
      <c r="C319" s="12" t="n"/>
      <c r="D319" s="13" t="n"/>
      <c r="E319" s="12" t="n"/>
      <c r="F319" s="17">
        <f>IF(C319="","",IFERROR(VLOOKUP(C319,'Listas'!$A:$B,2,FALSE),"Gasto"))</f>
        <v/>
      </c>
    </row>
    <row r="320">
      <c r="A320" s="16" t="n"/>
      <c r="B320" s="12" t="n"/>
      <c r="C320" s="12" t="n"/>
      <c r="D320" s="13" t="n"/>
      <c r="E320" s="12" t="n"/>
      <c r="F320" s="17">
        <f>IF(C320="","",IFERROR(VLOOKUP(C320,'Listas'!$A:$B,2,FALSE),"Gasto"))</f>
        <v/>
      </c>
    </row>
    <row r="321">
      <c r="A321" s="16" t="n"/>
      <c r="B321" s="12" t="n"/>
      <c r="C321" s="12" t="n"/>
      <c r="D321" s="13" t="n"/>
      <c r="E321" s="12" t="n"/>
      <c r="F321" s="17">
        <f>IF(C321="","",IFERROR(VLOOKUP(C321,'Listas'!$A:$B,2,FALSE),"Gasto"))</f>
        <v/>
      </c>
    </row>
    <row r="322">
      <c r="A322" s="16" t="n"/>
      <c r="B322" s="12" t="n"/>
      <c r="C322" s="12" t="n"/>
      <c r="D322" s="13" t="n"/>
      <c r="E322" s="12" t="n"/>
      <c r="F322" s="17">
        <f>IF(C322="","",IFERROR(VLOOKUP(C322,'Listas'!$A:$B,2,FALSE),"Gasto"))</f>
        <v/>
      </c>
    </row>
    <row r="323">
      <c r="A323" s="16" t="n"/>
      <c r="B323" s="12" t="n"/>
      <c r="C323" s="12" t="n"/>
      <c r="D323" s="13" t="n"/>
      <c r="E323" s="12" t="n"/>
      <c r="F323" s="17">
        <f>IF(C323="","",IFERROR(VLOOKUP(C323,'Listas'!$A:$B,2,FALSE),"Gasto"))</f>
        <v/>
      </c>
    </row>
    <row r="324">
      <c r="A324" s="16" t="n"/>
      <c r="B324" s="12" t="n"/>
      <c r="C324" s="12" t="n"/>
      <c r="D324" s="13" t="n"/>
      <c r="E324" s="12" t="n"/>
      <c r="F324" s="17">
        <f>IF(C324="","",IFERROR(VLOOKUP(C324,'Listas'!$A:$B,2,FALSE),"Gasto"))</f>
        <v/>
      </c>
    </row>
    <row r="325">
      <c r="A325" s="16" t="n"/>
      <c r="B325" s="12" t="n"/>
      <c r="C325" s="12" t="n"/>
      <c r="D325" s="13" t="n"/>
      <c r="E325" s="12" t="n"/>
      <c r="F325" s="17">
        <f>IF(C325="","",IFERROR(VLOOKUP(C325,'Listas'!$A:$B,2,FALSE),"Gasto"))</f>
        <v/>
      </c>
    </row>
    <row r="326">
      <c r="A326" s="16" t="n"/>
      <c r="B326" s="12" t="n"/>
      <c r="C326" s="12" t="n"/>
      <c r="D326" s="13" t="n"/>
      <c r="E326" s="12" t="n"/>
      <c r="F326" s="17">
        <f>IF(C326="","",IFERROR(VLOOKUP(C326,'Listas'!$A:$B,2,FALSE),"Gasto"))</f>
        <v/>
      </c>
    </row>
    <row r="327">
      <c r="A327" s="16" t="n"/>
      <c r="B327" s="12" t="n"/>
      <c r="C327" s="12" t="n"/>
      <c r="D327" s="13" t="n"/>
      <c r="E327" s="12" t="n"/>
      <c r="F327" s="17">
        <f>IF(C327="","",IFERROR(VLOOKUP(C327,'Listas'!$A:$B,2,FALSE),"Gasto"))</f>
        <v/>
      </c>
    </row>
    <row r="328">
      <c r="A328" s="16" t="n"/>
      <c r="B328" s="12" t="n"/>
      <c r="C328" s="12" t="n"/>
      <c r="D328" s="13" t="n"/>
      <c r="E328" s="12" t="n"/>
      <c r="F328" s="17">
        <f>IF(C328="","",IFERROR(VLOOKUP(C328,'Listas'!$A:$B,2,FALSE),"Gasto"))</f>
        <v/>
      </c>
    </row>
    <row r="329">
      <c r="A329" s="16" t="n"/>
      <c r="B329" s="12" t="n"/>
      <c r="C329" s="12" t="n"/>
      <c r="D329" s="13" t="n"/>
      <c r="E329" s="12" t="n"/>
      <c r="F329" s="17">
        <f>IF(C329="","",IFERROR(VLOOKUP(C329,'Listas'!$A:$B,2,FALSE),"Gasto"))</f>
        <v/>
      </c>
    </row>
    <row r="330">
      <c r="A330" s="16" t="n"/>
      <c r="B330" s="12" t="n"/>
      <c r="C330" s="12" t="n"/>
      <c r="D330" s="13" t="n"/>
      <c r="E330" s="12" t="n"/>
      <c r="F330" s="17">
        <f>IF(C330="","",IFERROR(VLOOKUP(C330,'Listas'!$A:$B,2,FALSE),"Gasto"))</f>
        <v/>
      </c>
    </row>
    <row r="331">
      <c r="A331" s="16" t="n"/>
      <c r="B331" s="12" t="n"/>
      <c r="C331" s="12" t="n"/>
      <c r="D331" s="13" t="n"/>
      <c r="E331" s="12" t="n"/>
      <c r="F331" s="17">
        <f>IF(C331="","",IFERROR(VLOOKUP(C331,'Listas'!$A:$B,2,FALSE),"Gasto"))</f>
        <v/>
      </c>
    </row>
    <row r="332">
      <c r="A332" s="16" t="n"/>
      <c r="B332" s="12" t="n"/>
      <c r="C332" s="12" t="n"/>
      <c r="D332" s="13" t="n"/>
      <c r="E332" s="12" t="n"/>
      <c r="F332" s="17">
        <f>IF(C332="","",IFERROR(VLOOKUP(C332,'Listas'!$A:$B,2,FALSE),"Gasto"))</f>
        <v/>
      </c>
    </row>
    <row r="333">
      <c r="A333" s="16" t="n"/>
      <c r="B333" s="12" t="n"/>
      <c r="C333" s="12" t="n"/>
      <c r="D333" s="13" t="n"/>
      <c r="E333" s="12" t="n"/>
      <c r="F333" s="17">
        <f>IF(C333="","",IFERROR(VLOOKUP(C333,'Listas'!$A:$B,2,FALSE),"Gasto"))</f>
        <v/>
      </c>
    </row>
    <row r="334">
      <c r="A334" s="16" t="n"/>
      <c r="B334" s="12" t="n"/>
      <c r="C334" s="12" t="n"/>
      <c r="D334" s="13" t="n"/>
      <c r="E334" s="12" t="n"/>
      <c r="F334" s="17">
        <f>IF(C334="","",IFERROR(VLOOKUP(C334,'Listas'!$A:$B,2,FALSE),"Gasto"))</f>
        <v/>
      </c>
    </row>
    <row r="335">
      <c r="A335" s="16" t="n"/>
      <c r="B335" s="12" t="n"/>
      <c r="C335" s="12" t="n"/>
      <c r="D335" s="13" t="n"/>
      <c r="E335" s="12" t="n"/>
      <c r="F335" s="17">
        <f>IF(C335="","",IFERROR(VLOOKUP(C335,'Listas'!$A:$B,2,FALSE),"Gasto"))</f>
        <v/>
      </c>
    </row>
    <row r="336">
      <c r="A336" s="16" t="n"/>
      <c r="B336" s="12" t="n"/>
      <c r="C336" s="12" t="n"/>
      <c r="D336" s="13" t="n"/>
      <c r="E336" s="12" t="n"/>
      <c r="F336" s="17">
        <f>IF(C336="","",IFERROR(VLOOKUP(C336,'Listas'!$A:$B,2,FALSE),"Gasto"))</f>
        <v/>
      </c>
    </row>
    <row r="337">
      <c r="A337" s="16" t="n"/>
      <c r="B337" s="12" t="n"/>
      <c r="C337" s="12" t="n"/>
      <c r="D337" s="13" t="n"/>
      <c r="E337" s="12" t="n"/>
      <c r="F337" s="17">
        <f>IF(C337="","",IFERROR(VLOOKUP(C337,'Listas'!$A:$B,2,FALSE),"Gasto"))</f>
        <v/>
      </c>
    </row>
    <row r="338">
      <c r="A338" s="16" t="n"/>
      <c r="B338" s="12" t="n"/>
      <c r="C338" s="12" t="n"/>
      <c r="D338" s="13" t="n"/>
      <c r="E338" s="12" t="n"/>
      <c r="F338" s="17">
        <f>IF(C338="","",IFERROR(VLOOKUP(C338,'Listas'!$A:$B,2,FALSE),"Gasto"))</f>
        <v/>
      </c>
    </row>
    <row r="339">
      <c r="A339" s="16" t="n"/>
      <c r="B339" s="12" t="n"/>
      <c r="C339" s="12" t="n"/>
      <c r="D339" s="13" t="n"/>
      <c r="E339" s="12" t="n"/>
      <c r="F339" s="17">
        <f>IF(C339="","",IFERROR(VLOOKUP(C339,'Listas'!$A:$B,2,FALSE),"Gasto"))</f>
        <v/>
      </c>
    </row>
    <row r="340">
      <c r="A340" s="16" t="n"/>
      <c r="B340" s="12" t="n"/>
      <c r="C340" s="12" t="n"/>
      <c r="D340" s="13" t="n"/>
      <c r="E340" s="12" t="n"/>
      <c r="F340" s="17">
        <f>IF(C340="","",IFERROR(VLOOKUP(C340,'Listas'!$A:$B,2,FALSE),"Gasto"))</f>
        <v/>
      </c>
    </row>
    <row r="341">
      <c r="A341" s="16" t="n"/>
      <c r="B341" s="12" t="n"/>
      <c r="C341" s="12" t="n"/>
      <c r="D341" s="13" t="n"/>
      <c r="E341" s="12" t="n"/>
      <c r="F341" s="17">
        <f>IF(C341="","",IFERROR(VLOOKUP(C341,'Listas'!$A:$B,2,FALSE),"Gasto"))</f>
        <v/>
      </c>
    </row>
    <row r="342">
      <c r="A342" s="16" t="n"/>
      <c r="B342" s="12" t="n"/>
      <c r="C342" s="12" t="n"/>
      <c r="D342" s="13" t="n"/>
      <c r="E342" s="12" t="n"/>
      <c r="F342" s="17">
        <f>IF(C342="","",IFERROR(VLOOKUP(C342,'Listas'!$A:$B,2,FALSE),"Gasto"))</f>
        <v/>
      </c>
    </row>
    <row r="343">
      <c r="A343" s="16" t="n"/>
      <c r="B343" s="12" t="n"/>
      <c r="C343" s="12" t="n"/>
      <c r="D343" s="13" t="n"/>
      <c r="E343" s="12" t="n"/>
      <c r="F343" s="17">
        <f>IF(C343="","",IFERROR(VLOOKUP(C343,'Listas'!$A:$B,2,FALSE),"Gasto"))</f>
        <v/>
      </c>
    </row>
    <row r="344">
      <c r="A344" s="16" t="n"/>
      <c r="B344" s="12" t="n"/>
      <c r="C344" s="12" t="n"/>
      <c r="D344" s="13" t="n"/>
      <c r="E344" s="12" t="n"/>
      <c r="F344" s="17">
        <f>IF(C344="","",IFERROR(VLOOKUP(C344,'Listas'!$A:$B,2,FALSE),"Gasto"))</f>
        <v/>
      </c>
    </row>
    <row r="345">
      <c r="A345" s="16" t="n"/>
      <c r="B345" s="12" t="n"/>
      <c r="C345" s="12" t="n"/>
      <c r="D345" s="13" t="n"/>
      <c r="E345" s="12" t="n"/>
      <c r="F345" s="17">
        <f>IF(C345="","",IFERROR(VLOOKUP(C345,'Listas'!$A:$B,2,FALSE),"Gasto"))</f>
        <v/>
      </c>
    </row>
    <row r="346">
      <c r="A346" s="16" t="n"/>
      <c r="B346" s="12" t="n"/>
      <c r="C346" s="12" t="n"/>
      <c r="D346" s="13" t="n"/>
      <c r="E346" s="12" t="n"/>
      <c r="F346" s="17">
        <f>IF(C346="","",IFERROR(VLOOKUP(C346,'Listas'!$A:$B,2,FALSE),"Gasto"))</f>
        <v/>
      </c>
    </row>
    <row r="347">
      <c r="A347" s="16" t="n"/>
      <c r="B347" s="12" t="n"/>
      <c r="C347" s="12" t="n"/>
      <c r="D347" s="13" t="n"/>
      <c r="E347" s="12" t="n"/>
      <c r="F347" s="17">
        <f>IF(C347="","",IFERROR(VLOOKUP(C347,'Listas'!$A:$B,2,FALSE),"Gasto"))</f>
        <v/>
      </c>
    </row>
    <row r="348">
      <c r="A348" s="16" t="n"/>
      <c r="B348" s="12" t="n"/>
      <c r="C348" s="12" t="n"/>
      <c r="D348" s="13" t="n"/>
      <c r="E348" s="12" t="n"/>
      <c r="F348" s="17">
        <f>IF(C348="","",IFERROR(VLOOKUP(C348,'Listas'!$A:$B,2,FALSE),"Gasto"))</f>
        <v/>
      </c>
    </row>
    <row r="349">
      <c r="A349" s="16" t="n"/>
      <c r="B349" s="12" t="n"/>
      <c r="C349" s="12" t="n"/>
      <c r="D349" s="13" t="n"/>
      <c r="E349" s="12" t="n"/>
      <c r="F349" s="17">
        <f>IF(C349="","",IFERROR(VLOOKUP(C349,'Listas'!$A:$B,2,FALSE),"Gasto"))</f>
        <v/>
      </c>
    </row>
    <row r="350">
      <c r="A350" s="16" t="n"/>
      <c r="B350" s="12" t="n"/>
      <c r="C350" s="12" t="n"/>
      <c r="D350" s="13" t="n"/>
      <c r="E350" s="12" t="n"/>
      <c r="F350" s="17">
        <f>IF(C350="","",IFERROR(VLOOKUP(C350,'Listas'!$A:$B,2,FALSE),"Gasto"))</f>
        <v/>
      </c>
    </row>
    <row r="351">
      <c r="A351" s="16" t="n"/>
      <c r="B351" s="12" t="n"/>
      <c r="C351" s="12" t="n"/>
      <c r="D351" s="13" t="n"/>
      <c r="E351" s="12" t="n"/>
      <c r="F351" s="17">
        <f>IF(C351="","",IFERROR(VLOOKUP(C351,'Listas'!$A:$B,2,FALSE),"Gasto"))</f>
        <v/>
      </c>
    </row>
    <row r="352">
      <c r="A352" s="16" t="n"/>
      <c r="B352" s="12" t="n"/>
      <c r="C352" s="12" t="n"/>
      <c r="D352" s="13" t="n"/>
      <c r="E352" s="12" t="n"/>
      <c r="F352" s="17">
        <f>IF(C352="","",IFERROR(VLOOKUP(C352,'Listas'!$A:$B,2,FALSE),"Gasto"))</f>
        <v/>
      </c>
    </row>
    <row r="353">
      <c r="A353" s="16" t="n"/>
      <c r="B353" s="12" t="n"/>
      <c r="C353" s="12" t="n"/>
      <c r="D353" s="13" t="n"/>
      <c r="E353" s="12" t="n"/>
      <c r="F353" s="17">
        <f>IF(C353="","",IFERROR(VLOOKUP(C353,'Listas'!$A:$B,2,FALSE),"Gasto"))</f>
        <v/>
      </c>
    </row>
    <row r="354">
      <c r="A354" s="16" t="n"/>
      <c r="B354" s="12" t="n"/>
      <c r="C354" s="12" t="n"/>
      <c r="D354" s="13" t="n"/>
      <c r="E354" s="12" t="n"/>
      <c r="F354" s="17">
        <f>IF(C354="","",IFERROR(VLOOKUP(C354,'Listas'!$A:$B,2,FALSE),"Gasto"))</f>
        <v/>
      </c>
    </row>
    <row r="355">
      <c r="A355" s="16" t="n"/>
      <c r="B355" s="12" t="n"/>
      <c r="C355" s="12" t="n"/>
      <c r="D355" s="13" t="n"/>
      <c r="E355" s="12" t="n"/>
      <c r="F355" s="17">
        <f>IF(C355="","",IFERROR(VLOOKUP(C355,'Listas'!$A:$B,2,FALSE),"Gasto"))</f>
        <v/>
      </c>
    </row>
    <row r="356">
      <c r="A356" s="16" t="n"/>
      <c r="B356" s="12" t="n"/>
      <c r="C356" s="12" t="n"/>
      <c r="D356" s="13" t="n"/>
      <c r="E356" s="12" t="n"/>
      <c r="F356" s="17">
        <f>IF(C356="","",IFERROR(VLOOKUP(C356,'Listas'!$A:$B,2,FALSE),"Gasto"))</f>
        <v/>
      </c>
    </row>
    <row r="357">
      <c r="A357" s="16" t="n"/>
      <c r="B357" s="12" t="n"/>
      <c r="C357" s="12" t="n"/>
      <c r="D357" s="13" t="n"/>
      <c r="E357" s="12" t="n"/>
      <c r="F357" s="17">
        <f>IF(C357="","",IFERROR(VLOOKUP(C357,'Listas'!$A:$B,2,FALSE),"Gasto"))</f>
        <v/>
      </c>
    </row>
    <row r="358">
      <c r="A358" s="16" t="n"/>
      <c r="B358" s="12" t="n"/>
      <c r="C358" s="12" t="n"/>
      <c r="D358" s="13" t="n"/>
      <c r="E358" s="12" t="n"/>
      <c r="F358" s="17">
        <f>IF(C358="","",IFERROR(VLOOKUP(C358,'Listas'!$A:$B,2,FALSE),"Gasto"))</f>
        <v/>
      </c>
    </row>
    <row r="359">
      <c r="A359" s="16" t="n"/>
      <c r="B359" s="12" t="n"/>
      <c r="C359" s="12" t="n"/>
      <c r="D359" s="13" t="n"/>
      <c r="E359" s="12" t="n"/>
      <c r="F359" s="17">
        <f>IF(C359="","",IFERROR(VLOOKUP(C359,'Listas'!$A:$B,2,FALSE),"Gasto"))</f>
        <v/>
      </c>
    </row>
    <row r="360">
      <c r="A360" s="16" t="n"/>
      <c r="B360" s="12" t="n"/>
      <c r="C360" s="12" t="n"/>
      <c r="D360" s="13" t="n"/>
      <c r="E360" s="12" t="n"/>
      <c r="F360" s="17">
        <f>IF(C360="","",IFERROR(VLOOKUP(C360,'Listas'!$A:$B,2,FALSE),"Gasto"))</f>
        <v/>
      </c>
    </row>
    <row r="361">
      <c r="A361" s="16" t="n"/>
      <c r="B361" s="12" t="n"/>
      <c r="C361" s="12" t="n"/>
      <c r="D361" s="13" t="n"/>
      <c r="E361" s="12" t="n"/>
      <c r="F361" s="17">
        <f>IF(C361="","",IFERROR(VLOOKUP(C361,'Listas'!$A:$B,2,FALSE),"Gasto"))</f>
        <v/>
      </c>
    </row>
    <row r="362">
      <c r="A362" s="16" t="n"/>
      <c r="B362" s="12" t="n"/>
      <c r="C362" s="12" t="n"/>
      <c r="D362" s="13" t="n"/>
      <c r="E362" s="12" t="n"/>
      <c r="F362" s="17">
        <f>IF(C362="","",IFERROR(VLOOKUP(C362,'Listas'!$A:$B,2,FALSE),"Gasto"))</f>
        <v/>
      </c>
    </row>
    <row r="363">
      <c r="A363" s="16" t="n"/>
      <c r="B363" s="12" t="n"/>
      <c r="C363" s="12" t="n"/>
      <c r="D363" s="13" t="n"/>
      <c r="E363" s="12" t="n"/>
      <c r="F363" s="17">
        <f>IF(C363="","",IFERROR(VLOOKUP(C363,'Listas'!$A:$B,2,FALSE),"Gasto"))</f>
        <v/>
      </c>
    </row>
    <row r="364">
      <c r="A364" s="16" t="n"/>
      <c r="B364" s="12" t="n"/>
      <c r="C364" s="12" t="n"/>
      <c r="D364" s="13" t="n"/>
      <c r="E364" s="12" t="n"/>
      <c r="F364" s="17">
        <f>IF(C364="","",IFERROR(VLOOKUP(C364,'Listas'!$A:$B,2,FALSE),"Gasto"))</f>
        <v/>
      </c>
    </row>
    <row r="365">
      <c r="A365" s="16" t="n"/>
      <c r="B365" s="12" t="n"/>
      <c r="C365" s="12" t="n"/>
      <c r="D365" s="13" t="n"/>
      <c r="E365" s="12" t="n"/>
      <c r="F365" s="17">
        <f>IF(C365="","",IFERROR(VLOOKUP(C365,'Listas'!$A:$B,2,FALSE),"Gasto"))</f>
        <v/>
      </c>
    </row>
    <row r="366">
      <c r="A366" s="16" t="n"/>
      <c r="B366" s="12" t="n"/>
      <c r="C366" s="12" t="n"/>
      <c r="D366" s="13" t="n"/>
      <c r="E366" s="12" t="n"/>
      <c r="F366" s="17">
        <f>IF(C366="","",IFERROR(VLOOKUP(C366,'Listas'!$A:$B,2,FALSE),"Gasto"))</f>
        <v/>
      </c>
    </row>
    <row r="367">
      <c r="A367" s="16" t="n"/>
      <c r="B367" s="12" t="n"/>
      <c r="C367" s="12" t="n"/>
      <c r="D367" s="13" t="n"/>
      <c r="E367" s="12" t="n"/>
      <c r="F367" s="17">
        <f>IF(C367="","",IFERROR(VLOOKUP(C367,'Listas'!$A:$B,2,FALSE),"Gasto"))</f>
        <v/>
      </c>
    </row>
    <row r="368">
      <c r="A368" s="16" t="n"/>
      <c r="B368" s="12" t="n"/>
      <c r="C368" s="12" t="n"/>
      <c r="D368" s="13" t="n"/>
      <c r="E368" s="12" t="n"/>
      <c r="F368" s="17">
        <f>IF(C368="","",IFERROR(VLOOKUP(C368,'Listas'!$A:$B,2,FALSE),"Gasto"))</f>
        <v/>
      </c>
    </row>
    <row r="369">
      <c r="A369" s="16" t="n"/>
      <c r="B369" s="12" t="n"/>
      <c r="C369" s="12" t="n"/>
      <c r="D369" s="13" t="n"/>
      <c r="E369" s="12" t="n"/>
      <c r="F369" s="17">
        <f>IF(C369="","",IFERROR(VLOOKUP(C369,'Listas'!$A:$B,2,FALSE),"Gasto"))</f>
        <v/>
      </c>
    </row>
    <row r="370">
      <c r="A370" s="16" t="n"/>
      <c r="B370" s="12" t="n"/>
      <c r="C370" s="12" t="n"/>
      <c r="D370" s="13" t="n"/>
      <c r="E370" s="12" t="n"/>
      <c r="F370" s="17">
        <f>IF(C370="","",IFERROR(VLOOKUP(C370,'Listas'!$A:$B,2,FALSE),"Gasto"))</f>
        <v/>
      </c>
    </row>
    <row r="371">
      <c r="A371" s="16" t="n"/>
      <c r="B371" s="12" t="n"/>
      <c r="C371" s="12" t="n"/>
      <c r="D371" s="13" t="n"/>
      <c r="E371" s="12" t="n"/>
      <c r="F371" s="17">
        <f>IF(C371="","",IFERROR(VLOOKUP(C371,'Listas'!$A:$B,2,FALSE),"Gasto"))</f>
        <v/>
      </c>
    </row>
    <row r="372">
      <c r="A372" s="16" t="n"/>
      <c r="B372" s="12" t="n"/>
      <c r="C372" s="12" t="n"/>
      <c r="D372" s="13" t="n"/>
      <c r="E372" s="12" t="n"/>
      <c r="F372" s="17">
        <f>IF(C372="","",IFERROR(VLOOKUP(C372,'Listas'!$A:$B,2,FALSE),"Gasto"))</f>
        <v/>
      </c>
    </row>
    <row r="373">
      <c r="A373" s="16" t="n"/>
      <c r="B373" s="12" t="n"/>
      <c r="C373" s="12" t="n"/>
      <c r="D373" s="13" t="n"/>
      <c r="E373" s="12" t="n"/>
      <c r="F373" s="17">
        <f>IF(C373="","",IFERROR(VLOOKUP(C373,'Listas'!$A:$B,2,FALSE),"Gasto"))</f>
        <v/>
      </c>
    </row>
    <row r="374">
      <c r="A374" s="16" t="n"/>
      <c r="B374" s="12" t="n"/>
      <c r="C374" s="12" t="n"/>
      <c r="D374" s="13" t="n"/>
      <c r="E374" s="12" t="n"/>
      <c r="F374" s="17">
        <f>IF(C374="","",IFERROR(VLOOKUP(C374,'Listas'!$A:$B,2,FALSE),"Gasto"))</f>
        <v/>
      </c>
    </row>
    <row r="375">
      <c r="A375" s="16" t="n"/>
      <c r="B375" s="12" t="n"/>
      <c r="C375" s="12" t="n"/>
      <c r="D375" s="13" t="n"/>
      <c r="E375" s="12" t="n"/>
      <c r="F375" s="17">
        <f>IF(C375="","",IFERROR(VLOOKUP(C375,'Listas'!$A:$B,2,FALSE),"Gasto"))</f>
        <v/>
      </c>
    </row>
    <row r="376">
      <c r="A376" s="16" t="n"/>
      <c r="B376" s="12" t="n"/>
      <c r="C376" s="12" t="n"/>
      <c r="D376" s="13" t="n"/>
      <c r="E376" s="12" t="n"/>
      <c r="F376" s="17">
        <f>IF(C376="","",IFERROR(VLOOKUP(C376,'Listas'!$A:$B,2,FALSE),"Gasto"))</f>
        <v/>
      </c>
    </row>
    <row r="377">
      <c r="A377" s="16" t="n"/>
      <c r="B377" s="12" t="n"/>
      <c r="C377" s="12" t="n"/>
      <c r="D377" s="13" t="n"/>
      <c r="E377" s="12" t="n"/>
      <c r="F377" s="17">
        <f>IF(C377="","",IFERROR(VLOOKUP(C377,'Listas'!$A:$B,2,FALSE),"Gasto"))</f>
        <v/>
      </c>
    </row>
    <row r="378">
      <c r="A378" s="16" t="n"/>
      <c r="B378" s="12" t="n"/>
      <c r="C378" s="12" t="n"/>
      <c r="D378" s="13" t="n"/>
      <c r="E378" s="12" t="n"/>
      <c r="F378" s="17">
        <f>IF(C378="","",IFERROR(VLOOKUP(C378,'Listas'!$A:$B,2,FALSE),"Gasto"))</f>
        <v/>
      </c>
    </row>
    <row r="379">
      <c r="A379" s="16" t="n"/>
      <c r="B379" s="12" t="n"/>
      <c r="C379" s="12" t="n"/>
      <c r="D379" s="13" t="n"/>
      <c r="E379" s="12" t="n"/>
      <c r="F379" s="17">
        <f>IF(C379="","",IFERROR(VLOOKUP(C379,'Listas'!$A:$B,2,FALSE),"Gasto"))</f>
        <v/>
      </c>
    </row>
    <row r="380">
      <c r="A380" s="16" t="n"/>
      <c r="B380" s="12" t="n"/>
      <c r="C380" s="12" t="n"/>
      <c r="D380" s="13" t="n"/>
      <c r="E380" s="12" t="n"/>
      <c r="F380" s="17">
        <f>IF(C380="","",IFERROR(VLOOKUP(C380,'Listas'!$A:$B,2,FALSE),"Gasto"))</f>
        <v/>
      </c>
    </row>
    <row r="381">
      <c r="A381" s="16" t="n"/>
      <c r="B381" s="12" t="n"/>
      <c r="C381" s="12" t="n"/>
      <c r="D381" s="13" t="n"/>
      <c r="E381" s="12" t="n"/>
      <c r="F381" s="17">
        <f>IF(C381="","",IFERROR(VLOOKUP(C381,'Listas'!$A:$B,2,FALSE),"Gasto"))</f>
        <v/>
      </c>
    </row>
    <row r="382">
      <c r="A382" s="16" t="n"/>
      <c r="B382" s="12" t="n"/>
      <c r="C382" s="12" t="n"/>
      <c r="D382" s="13" t="n"/>
      <c r="E382" s="12" t="n"/>
      <c r="F382" s="17">
        <f>IF(C382="","",IFERROR(VLOOKUP(C382,'Listas'!$A:$B,2,FALSE),"Gasto"))</f>
        <v/>
      </c>
    </row>
    <row r="383">
      <c r="A383" s="16" t="n"/>
      <c r="B383" s="12" t="n"/>
      <c r="C383" s="12" t="n"/>
      <c r="D383" s="13" t="n"/>
      <c r="E383" s="12" t="n"/>
      <c r="F383" s="17">
        <f>IF(C383="","",IFERROR(VLOOKUP(C383,'Listas'!$A:$B,2,FALSE),"Gasto"))</f>
        <v/>
      </c>
    </row>
    <row r="384">
      <c r="A384" s="16" t="n"/>
      <c r="B384" s="12" t="n"/>
      <c r="C384" s="12" t="n"/>
      <c r="D384" s="13" t="n"/>
      <c r="E384" s="12" t="n"/>
      <c r="F384" s="17">
        <f>IF(C384="","",IFERROR(VLOOKUP(C384,'Listas'!$A:$B,2,FALSE),"Gasto"))</f>
        <v/>
      </c>
    </row>
    <row r="385">
      <c r="A385" s="16" t="n"/>
      <c r="B385" s="12" t="n"/>
      <c r="C385" s="12" t="n"/>
      <c r="D385" s="13" t="n"/>
      <c r="E385" s="12" t="n"/>
      <c r="F385" s="17">
        <f>IF(C385="","",IFERROR(VLOOKUP(C385,'Listas'!$A:$B,2,FALSE),"Gasto"))</f>
        <v/>
      </c>
    </row>
    <row r="386">
      <c r="A386" s="16" t="n"/>
      <c r="B386" s="12" t="n"/>
      <c r="C386" s="12" t="n"/>
      <c r="D386" s="13" t="n"/>
      <c r="E386" s="12" t="n"/>
      <c r="F386" s="17">
        <f>IF(C386="","",IFERROR(VLOOKUP(C386,'Listas'!$A:$B,2,FALSE),"Gasto"))</f>
        <v/>
      </c>
    </row>
    <row r="387">
      <c r="A387" s="16" t="n"/>
      <c r="B387" s="12" t="n"/>
      <c r="C387" s="12" t="n"/>
      <c r="D387" s="13" t="n"/>
      <c r="E387" s="12" t="n"/>
      <c r="F387" s="17">
        <f>IF(C387="","",IFERROR(VLOOKUP(C387,'Listas'!$A:$B,2,FALSE),"Gasto"))</f>
        <v/>
      </c>
    </row>
    <row r="388">
      <c r="A388" s="16" t="n"/>
      <c r="B388" s="12" t="n"/>
      <c r="C388" s="12" t="n"/>
      <c r="D388" s="13" t="n"/>
      <c r="E388" s="12" t="n"/>
      <c r="F388" s="17">
        <f>IF(C388="","",IFERROR(VLOOKUP(C388,'Listas'!$A:$B,2,FALSE),"Gasto"))</f>
        <v/>
      </c>
    </row>
    <row r="389">
      <c r="A389" s="16" t="n"/>
      <c r="B389" s="12" t="n"/>
      <c r="C389" s="12" t="n"/>
      <c r="D389" s="13" t="n"/>
      <c r="E389" s="12" t="n"/>
      <c r="F389" s="17">
        <f>IF(C389="","",IFERROR(VLOOKUP(C389,'Listas'!$A:$B,2,FALSE),"Gasto"))</f>
        <v/>
      </c>
    </row>
    <row r="390">
      <c r="A390" s="16" t="n"/>
      <c r="B390" s="12" t="n"/>
      <c r="C390" s="12" t="n"/>
      <c r="D390" s="13" t="n"/>
      <c r="E390" s="12" t="n"/>
      <c r="F390" s="17">
        <f>IF(C390="","",IFERROR(VLOOKUP(C390,'Listas'!$A:$B,2,FALSE),"Gasto"))</f>
        <v/>
      </c>
    </row>
    <row r="391">
      <c r="A391" s="16" t="n"/>
      <c r="B391" s="12" t="n"/>
      <c r="C391" s="12" t="n"/>
      <c r="D391" s="13" t="n"/>
      <c r="E391" s="12" t="n"/>
      <c r="F391" s="17">
        <f>IF(C391="","",IFERROR(VLOOKUP(C391,'Listas'!$A:$B,2,FALSE),"Gasto"))</f>
        <v/>
      </c>
    </row>
    <row r="392">
      <c r="A392" s="16" t="n"/>
      <c r="B392" s="12" t="n"/>
      <c r="C392" s="12" t="n"/>
      <c r="D392" s="13" t="n"/>
      <c r="E392" s="12" t="n"/>
      <c r="F392" s="17">
        <f>IF(C392="","",IFERROR(VLOOKUP(C392,'Listas'!$A:$B,2,FALSE),"Gasto"))</f>
        <v/>
      </c>
    </row>
    <row r="393">
      <c r="A393" s="16" t="n"/>
      <c r="B393" s="12" t="n"/>
      <c r="C393" s="12" t="n"/>
      <c r="D393" s="13" t="n"/>
      <c r="E393" s="12" t="n"/>
      <c r="F393" s="17">
        <f>IF(C393="","",IFERROR(VLOOKUP(C393,'Listas'!$A:$B,2,FALSE),"Gasto"))</f>
        <v/>
      </c>
    </row>
    <row r="394">
      <c r="A394" s="16" t="n"/>
      <c r="B394" s="12" t="n"/>
      <c r="C394" s="12" t="n"/>
      <c r="D394" s="13" t="n"/>
      <c r="E394" s="12" t="n"/>
      <c r="F394" s="17">
        <f>IF(C394="","",IFERROR(VLOOKUP(C394,'Listas'!$A:$B,2,FALSE),"Gasto"))</f>
        <v/>
      </c>
    </row>
    <row r="395">
      <c r="A395" s="16" t="n"/>
      <c r="B395" s="12" t="n"/>
      <c r="C395" s="12" t="n"/>
      <c r="D395" s="13" t="n"/>
      <c r="E395" s="12" t="n"/>
      <c r="F395" s="17">
        <f>IF(C395="","",IFERROR(VLOOKUP(C395,'Listas'!$A:$B,2,FALSE),"Gasto"))</f>
        <v/>
      </c>
    </row>
    <row r="396">
      <c r="A396" s="16" t="n"/>
      <c r="B396" s="12" t="n"/>
      <c r="C396" s="12" t="n"/>
      <c r="D396" s="13" t="n"/>
      <c r="E396" s="12" t="n"/>
      <c r="F396" s="17">
        <f>IF(C396="","",IFERROR(VLOOKUP(C396,'Listas'!$A:$B,2,FALSE),"Gasto"))</f>
        <v/>
      </c>
    </row>
    <row r="397">
      <c r="A397" s="16" t="n"/>
      <c r="B397" s="12" t="n"/>
      <c r="C397" s="12" t="n"/>
      <c r="D397" s="13" t="n"/>
      <c r="E397" s="12" t="n"/>
      <c r="F397" s="17">
        <f>IF(C397="","",IFERROR(VLOOKUP(C397,'Listas'!$A:$B,2,FALSE),"Gasto"))</f>
        <v/>
      </c>
    </row>
    <row r="398">
      <c r="A398" s="16" t="n"/>
      <c r="B398" s="12" t="n"/>
      <c r="C398" s="12" t="n"/>
      <c r="D398" s="13" t="n"/>
      <c r="E398" s="12" t="n"/>
      <c r="F398" s="17">
        <f>IF(C398="","",IFERROR(VLOOKUP(C398,'Listas'!$A:$B,2,FALSE),"Gasto"))</f>
        <v/>
      </c>
    </row>
    <row r="399">
      <c r="A399" s="16" t="n"/>
      <c r="B399" s="12" t="n"/>
      <c r="C399" s="12" t="n"/>
      <c r="D399" s="13" t="n"/>
      <c r="E399" s="12" t="n"/>
      <c r="F399" s="17">
        <f>IF(C399="","",IFERROR(VLOOKUP(C399,'Listas'!$A:$B,2,FALSE),"Gasto"))</f>
        <v/>
      </c>
    </row>
    <row r="400">
      <c r="A400" s="16" t="n"/>
      <c r="B400" s="12" t="n"/>
      <c r="C400" s="12" t="n"/>
      <c r="D400" s="13" t="n"/>
      <c r="E400" s="12" t="n"/>
      <c r="F400" s="17">
        <f>IF(C400="","",IFERROR(VLOOKUP(C400,'Listas'!$A:$B,2,FALSE),"Gasto"))</f>
        <v/>
      </c>
    </row>
    <row r="401">
      <c r="A401" s="16" t="n"/>
      <c r="B401" s="12" t="n"/>
      <c r="C401" s="12" t="n"/>
      <c r="D401" s="13" t="n"/>
      <c r="E401" s="12" t="n"/>
      <c r="F401" s="17">
        <f>IF(C401="","",IFERROR(VLOOKUP(C401,'Listas'!$A:$B,2,FALSE),"Gasto"))</f>
        <v/>
      </c>
    </row>
    <row r="402">
      <c r="A402" s="16" t="n"/>
      <c r="B402" s="12" t="n"/>
      <c r="C402" s="12" t="n"/>
      <c r="D402" s="13" t="n"/>
      <c r="E402" s="12" t="n"/>
      <c r="F402" s="17">
        <f>IF(C402="","",IFERROR(VLOOKUP(C402,'Listas'!$A:$B,2,FALSE),"Gasto"))</f>
        <v/>
      </c>
    </row>
    <row r="403">
      <c r="A403" s="16" t="n"/>
      <c r="B403" s="12" t="n"/>
      <c r="C403" s="12" t="n"/>
      <c r="D403" s="13" t="n"/>
      <c r="E403" s="12" t="n"/>
      <c r="F403" s="17">
        <f>IF(C403="","",IFERROR(VLOOKUP(C403,'Listas'!$A:$B,2,FALSE),"Gasto"))</f>
        <v/>
      </c>
    </row>
    <row r="404">
      <c r="A404" s="16" t="n"/>
      <c r="B404" s="12" t="n"/>
      <c r="C404" s="12" t="n"/>
      <c r="D404" s="13" t="n"/>
      <c r="E404" s="12" t="n"/>
      <c r="F404" s="17">
        <f>IF(C404="","",IFERROR(VLOOKUP(C404,'Listas'!$A:$B,2,FALSE),"Gasto"))</f>
        <v/>
      </c>
    </row>
    <row r="405">
      <c r="A405" s="16" t="n"/>
      <c r="B405" s="12" t="n"/>
      <c r="C405" s="12" t="n"/>
      <c r="D405" s="13" t="n"/>
      <c r="E405" s="12" t="n"/>
      <c r="F405" s="17">
        <f>IF(C405="","",IFERROR(VLOOKUP(C405,'Listas'!$A:$B,2,FALSE),"Gasto"))</f>
        <v/>
      </c>
    </row>
    <row r="406">
      <c r="A406" s="16" t="n"/>
      <c r="B406" s="12" t="n"/>
      <c r="C406" s="12" t="n"/>
      <c r="D406" s="13" t="n"/>
      <c r="E406" s="12" t="n"/>
      <c r="F406" s="17">
        <f>IF(C406="","",IFERROR(VLOOKUP(C406,'Listas'!$A:$B,2,FALSE),"Gasto"))</f>
        <v/>
      </c>
    </row>
    <row r="407">
      <c r="A407" s="16" t="n"/>
      <c r="B407" s="12" t="n"/>
      <c r="C407" s="12" t="n"/>
      <c r="D407" s="13" t="n"/>
      <c r="E407" s="12" t="n"/>
      <c r="F407" s="17">
        <f>IF(C407="","",IFERROR(VLOOKUP(C407,'Listas'!$A:$B,2,FALSE),"Gasto"))</f>
        <v/>
      </c>
    </row>
    <row r="408">
      <c r="A408" s="16" t="n"/>
      <c r="B408" s="12" t="n"/>
      <c r="C408" s="12" t="n"/>
      <c r="D408" s="13" t="n"/>
      <c r="E408" s="12" t="n"/>
      <c r="F408" s="17">
        <f>IF(C408="","",IFERROR(VLOOKUP(C408,'Listas'!$A:$B,2,FALSE),"Gasto"))</f>
        <v/>
      </c>
    </row>
    <row r="409">
      <c r="A409" s="16" t="n"/>
      <c r="B409" s="12" t="n"/>
      <c r="C409" s="12" t="n"/>
      <c r="D409" s="13" t="n"/>
      <c r="E409" s="12" t="n"/>
      <c r="F409" s="17">
        <f>IF(C409="","",IFERROR(VLOOKUP(C409,'Listas'!$A:$B,2,FALSE),"Gasto"))</f>
        <v/>
      </c>
    </row>
    <row r="410">
      <c r="A410" s="16" t="n"/>
      <c r="B410" s="12" t="n"/>
      <c r="C410" s="12" t="n"/>
      <c r="D410" s="13" t="n"/>
      <c r="E410" s="12" t="n"/>
      <c r="F410" s="17">
        <f>IF(C410="","",IFERROR(VLOOKUP(C410,'Listas'!$A:$B,2,FALSE),"Gasto"))</f>
        <v/>
      </c>
    </row>
    <row r="411">
      <c r="A411" s="16" t="n"/>
      <c r="B411" s="12" t="n"/>
      <c r="C411" s="12" t="n"/>
      <c r="D411" s="13" t="n"/>
      <c r="E411" s="12" t="n"/>
      <c r="F411" s="17">
        <f>IF(C411="","",IFERROR(VLOOKUP(C411,'Listas'!$A:$B,2,FALSE),"Gasto"))</f>
        <v/>
      </c>
    </row>
    <row r="412">
      <c r="A412" s="16" t="n"/>
      <c r="B412" s="12" t="n"/>
      <c r="C412" s="12" t="n"/>
      <c r="D412" s="13" t="n"/>
      <c r="E412" s="12" t="n"/>
      <c r="F412" s="17">
        <f>IF(C412="","",IFERROR(VLOOKUP(C412,'Listas'!$A:$B,2,FALSE),"Gasto"))</f>
        <v/>
      </c>
    </row>
    <row r="413">
      <c r="A413" s="16" t="n"/>
      <c r="B413" s="12" t="n"/>
      <c r="C413" s="12" t="n"/>
      <c r="D413" s="13" t="n"/>
      <c r="E413" s="12" t="n"/>
      <c r="F413" s="17">
        <f>IF(C413="","",IFERROR(VLOOKUP(C413,'Listas'!$A:$B,2,FALSE),"Gasto"))</f>
        <v/>
      </c>
    </row>
    <row r="414">
      <c r="A414" s="16" t="n"/>
      <c r="B414" s="12" t="n"/>
      <c r="C414" s="12" t="n"/>
      <c r="D414" s="13" t="n"/>
      <c r="E414" s="12" t="n"/>
      <c r="F414" s="17">
        <f>IF(C414="","",IFERROR(VLOOKUP(C414,'Listas'!$A:$B,2,FALSE),"Gasto"))</f>
        <v/>
      </c>
    </row>
    <row r="415">
      <c r="A415" s="16" t="n"/>
      <c r="B415" s="12" t="n"/>
      <c r="C415" s="12" t="n"/>
      <c r="D415" s="13" t="n"/>
      <c r="E415" s="12" t="n"/>
      <c r="F415" s="17">
        <f>IF(C415="","",IFERROR(VLOOKUP(C415,'Listas'!$A:$B,2,FALSE),"Gasto"))</f>
        <v/>
      </c>
    </row>
    <row r="416">
      <c r="A416" s="16" t="n"/>
      <c r="B416" s="12" t="n"/>
      <c r="C416" s="12" t="n"/>
      <c r="D416" s="13" t="n"/>
      <c r="E416" s="12" t="n"/>
      <c r="F416" s="17">
        <f>IF(C416="","",IFERROR(VLOOKUP(C416,'Listas'!$A:$B,2,FALSE),"Gasto"))</f>
        <v/>
      </c>
    </row>
    <row r="417">
      <c r="A417" s="16" t="n"/>
      <c r="B417" s="12" t="n"/>
      <c r="C417" s="12" t="n"/>
      <c r="D417" s="13" t="n"/>
      <c r="E417" s="12" t="n"/>
      <c r="F417" s="17">
        <f>IF(C417="","",IFERROR(VLOOKUP(C417,'Listas'!$A:$B,2,FALSE),"Gasto"))</f>
        <v/>
      </c>
    </row>
    <row r="418">
      <c r="A418" s="16" t="n"/>
      <c r="B418" s="12" t="n"/>
      <c r="C418" s="12" t="n"/>
      <c r="D418" s="13" t="n"/>
      <c r="E418" s="12" t="n"/>
      <c r="F418" s="17">
        <f>IF(C418="","",IFERROR(VLOOKUP(C418,'Listas'!$A:$B,2,FALSE),"Gasto"))</f>
        <v/>
      </c>
    </row>
    <row r="419">
      <c r="A419" s="16" t="n"/>
      <c r="B419" s="12" t="n"/>
      <c r="C419" s="12" t="n"/>
      <c r="D419" s="13" t="n"/>
      <c r="E419" s="12" t="n"/>
      <c r="F419" s="17">
        <f>IF(C419="","",IFERROR(VLOOKUP(C419,'Listas'!$A:$B,2,FALSE),"Gasto"))</f>
        <v/>
      </c>
    </row>
    <row r="420">
      <c r="A420" s="16" t="n"/>
      <c r="B420" s="12" t="n"/>
      <c r="C420" s="12" t="n"/>
      <c r="D420" s="13" t="n"/>
      <c r="E420" s="12" t="n"/>
      <c r="F420" s="17">
        <f>IF(C420="","",IFERROR(VLOOKUP(C420,'Listas'!$A:$B,2,FALSE),"Gasto"))</f>
        <v/>
      </c>
    </row>
    <row r="421">
      <c r="A421" s="16" t="n"/>
      <c r="B421" s="12" t="n"/>
      <c r="C421" s="12" t="n"/>
      <c r="D421" s="13" t="n"/>
      <c r="E421" s="12" t="n"/>
      <c r="F421" s="17">
        <f>IF(C421="","",IFERROR(VLOOKUP(C421,'Listas'!$A:$B,2,FALSE),"Gasto"))</f>
        <v/>
      </c>
    </row>
    <row r="422">
      <c r="A422" s="16" t="n"/>
      <c r="B422" s="12" t="n"/>
      <c r="C422" s="12" t="n"/>
      <c r="D422" s="13" t="n"/>
      <c r="E422" s="12" t="n"/>
      <c r="F422" s="17">
        <f>IF(C422="","",IFERROR(VLOOKUP(C422,'Listas'!$A:$B,2,FALSE),"Gasto"))</f>
        <v/>
      </c>
    </row>
    <row r="423">
      <c r="A423" s="16" t="n"/>
      <c r="B423" s="12" t="n"/>
      <c r="C423" s="12" t="n"/>
      <c r="D423" s="13" t="n"/>
      <c r="E423" s="12" t="n"/>
      <c r="F423" s="17">
        <f>IF(C423="","",IFERROR(VLOOKUP(C423,'Listas'!$A:$B,2,FALSE),"Gasto"))</f>
        <v/>
      </c>
    </row>
    <row r="424">
      <c r="A424" s="16" t="n"/>
      <c r="B424" s="12" t="n"/>
      <c r="C424" s="12" t="n"/>
      <c r="D424" s="13" t="n"/>
      <c r="E424" s="12" t="n"/>
      <c r="F424" s="17">
        <f>IF(C424="","",IFERROR(VLOOKUP(C424,'Listas'!$A:$B,2,FALSE),"Gasto"))</f>
        <v/>
      </c>
    </row>
    <row r="425">
      <c r="A425" s="16" t="n"/>
      <c r="B425" s="12" t="n"/>
      <c r="C425" s="12" t="n"/>
      <c r="D425" s="13" t="n"/>
      <c r="E425" s="12" t="n"/>
      <c r="F425" s="17">
        <f>IF(C425="","",IFERROR(VLOOKUP(C425,'Listas'!$A:$B,2,FALSE),"Gasto"))</f>
        <v/>
      </c>
    </row>
    <row r="426">
      <c r="A426" s="16" t="n"/>
      <c r="B426" s="12" t="n"/>
      <c r="C426" s="12" t="n"/>
      <c r="D426" s="13" t="n"/>
      <c r="E426" s="12" t="n"/>
      <c r="F426" s="17">
        <f>IF(C426="","",IFERROR(VLOOKUP(C426,'Listas'!$A:$B,2,FALSE),"Gasto"))</f>
        <v/>
      </c>
    </row>
    <row r="427">
      <c r="A427" s="16" t="n"/>
      <c r="B427" s="12" t="n"/>
      <c r="C427" s="12" t="n"/>
      <c r="D427" s="13" t="n"/>
      <c r="E427" s="12" t="n"/>
      <c r="F427" s="17">
        <f>IF(C427="","",IFERROR(VLOOKUP(C427,'Listas'!$A:$B,2,FALSE),"Gasto"))</f>
        <v/>
      </c>
    </row>
    <row r="428">
      <c r="A428" s="16" t="n"/>
      <c r="B428" s="12" t="n"/>
      <c r="C428" s="12" t="n"/>
      <c r="D428" s="13" t="n"/>
      <c r="E428" s="12" t="n"/>
      <c r="F428" s="17">
        <f>IF(C428="","",IFERROR(VLOOKUP(C428,'Listas'!$A:$B,2,FALSE),"Gasto"))</f>
        <v/>
      </c>
    </row>
    <row r="429">
      <c r="A429" s="16" t="n"/>
      <c r="B429" s="12" t="n"/>
      <c r="C429" s="12" t="n"/>
      <c r="D429" s="13" t="n"/>
      <c r="E429" s="12" t="n"/>
      <c r="F429" s="17">
        <f>IF(C429="","",IFERROR(VLOOKUP(C429,'Listas'!$A:$B,2,FALSE),"Gasto"))</f>
        <v/>
      </c>
    </row>
    <row r="430">
      <c r="A430" s="16" t="n"/>
      <c r="B430" s="12" t="n"/>
      <c r="C430" s="12" t="n"/>
      <c r="D430" s="13" t="n"/>
      <c r="E430" s="12" t="n"/>
      <c r="F430" s="17">
        <f>IF(C430="","",IFERROR(VLOOKUP(C430,'Listas'!$A:$B,2,FALSE),"Gasto"))</f>
        <v/>
      </c>
    </row>
    <row r="431">
      <c r="A431" s="16" t="n"/>
      <c r="B431" s="12" t="n"/>
      <c r="C431" s="12" t="n"/>
      <c r="D431" s="13" t="n"/>
      <c r="E431" s="12" t="n"/>
      <c r="F431" s="17">
        <f>IF(C431="","",IFERROR(VLOOKUP(C431,'Listas'!$A:$B,2,FALSE),"Gasto"))</f>
        <v/>
      </c>
    </row>
    <row r="432">
      <c r="A432" s="16" t="n"/>
      <c r="B432" s="12" t="n"/>
      <c r="C432" s="12" t="n"/>
      <c r="D432" s="13" t="n"/>
      <c r="E432" s="12" t="n"/>
      <c r="F432" s="17">
        <f>IF(C432="","",IFERROR(VLOOKUP(C432,'Listas'!$A:$B,2,FALSE),"Gasto"))</f>
        <v/>
      </c>
    </row>
    <row r="433">
      <c r="A433" s="16" t="n"/>
      <c r="B433" s="12" t="n"/>
      <c r="C433" s="12" t="n"/>
      <c r="D433" s="13" t="n"/>
      <c r="E433" s="12" t="n"/>
      <c r="F433" s="17">
        <f>IF(C433="","",IFERROR(VLOOKUP(C433,'Listas'!$A:$B,2,FALSE),"Gasto"))</f>
        <v/>
      </c>
    </row>
    <row r="434">
      <c r="A434" s="16" t="n"/>
      <c r="B434" s="12" t="n"/>
      <c r="C434" s="12" t="n"/>
      <c r="D434" s="13" t="n"/>
      <c r="E434" s="12" t="n"/>
      <c r="F434" s="17">
        <f>IF(C434="","",IFERROR(VLOOKUP(C434,'Listas'!$A:$B,2,FALSE),"Gasto"))</f>
        <v/>
      </c>
    </row>
    <row r="435">
      <c r="A435" s="16" t="n"/>
      <c r="B435" s="12" t="n"/>
      <c r="C435" s="12" t="n"/>
      <c r="D435" s="13" t="n"/>
      <c r="E435" s="12" t="n"/>
      <c r="F435" s="17">
        <f>IF(C435="","",IFERROR(VLOOKUP(C435,'Listas'!$A:$B,2,FALSE),"Gasto"))</f>
        <v/>
      </c>
    </row>
    <row r="436">
      <c r="A436" s="16" t="n"/>
      <c r="B436" s="12" t="n"/>
      <c r="C436" s="12" t="n"/>
      <c r="D436" s="13" t="n"/>
      <c r="E436" s="12" t="n"/>
      <c r="F436" s="17">
        <f>IF(C436="","",IFERROR(VLOOKUP(C436,'Listas'!$A:$B,2,FALSE),"Gasto"))</f>
        <v/>
      </c>
    </row>
    <row r="437">
      <c r="A437" s="16" t="n"/>
      <c r="B437" s="12" t="n"/>
      <c r="C437" s="12" t="n"/>
      <c r="D437" s="13" t="n"/>
      <c r="E437" s="12" t="n"/>
      <c r="F437" s="17">
        <f>IF(C437="","",IFERROR(VLOOKUP(C437,'Listas'!$A:$B,2,FALSE),"Gasto"))</f>
        <v/>
      </c>
    </row>
    <row r="438">
      <c r="A438" s="16" t="n"/>
      <c r="B438" s="12" t="n"/>
      <c r="C438" s="12" t="n"/>
      <c r="D438" s="13" t="n"/>
      <c r="E438" s="12" t="n"/>
      <c r="F438" s="17">
        <f>IF(C438="","",IFERROR(VLOOKUP(C438,'Listas'!$A:$B,2,FALSE),"Gasto"))</f>
        <v/>
      </c>
    </row>
    <row r="439">
      <c r="A439" s="16" t="n"/>
      <c r="B439" s="12" t="n"/>
      <c r="C439" s="12" t="n"/>
      <c r="D439" s="13" t="n"/>
      <c r="E439" s="12" t="n"/>
      <c r="F439" s="17">
        <f>IF(C439="","",IFERROR(VLOOKUP(C439,'Listas'!$A:$B,2,FALSE),"Gasto"))</f>
        <v/>
      </c>
    </row>
    <row r="440">
      <c r="A440" s="16" t="n"/>
      <c r="B440" s="12" t="n"/>
      <c r="C440" s="12" t="n"/>
      <c r="D440" s="13" t="n"/>
      <c r="E440" s="12" t="n"/>
      <c r="F440" s="17">
        <f>IF(C440="","",IFERROR(VLOOKUP(C440,'Listas'!$A:$B,2,FALSE),"Gasto"))</f>
        <v/>
      </c>
    </row>
    <row r="441">
      <c r="A441" s="16" t="n"/>
      <c r="B441" s="12" t="n"/>
      <c r="C441" s="12" t="n"/>
      <c r="D441" s="13" t="n"/>
      <c r="E441" s="12" t="n"/>
      <c r="F441" s="17">
        <f>IF(C441="","",IFERROR(VLOOKUP(C441,'Listas'!$A:$B,2,FALSE),"Gasto"))</f>
        <v/>
      </c>
    </row>
    <row r="442">
      <c r="A442" s="16" t="n"/>
      <c r="B442" s="12" t="n"/>
      <c r="C442" s="12" t="n"/>
      <c r="D442" s="13" t="n"/>
      <c r="E442" s="12" t="n"/>
      <c r="F442" s="17">
        <f>IF(C442="","",IFERROR(VLOOKUP(C442,'Listas'!$A:$B,2,FALSE),"Gasto"))</f>
        <v/>
      </c>
    </row>
    <row r="443">
      <c r="A443" s="16" t="n"/>
      <c r="B443" s="12" t="n"/>
      <c r="C443" s="12" t="n"/>
      <c r="D443" s="13" t="n"/>
      <c r="E443" s="12" t="n"/>
      <c r="F443" s="17">
        <f>IF(C443="","",IFERROR(VLOOKUP(C443,'Listas'!$A:$B,2,FALSE),"Gasto"))</f>
        <v/>
      </c>
    </row>
    <row r="444">
      <c r="A444" s="16" t="n"/>
      <c r="B444" s="12" t="n"/>
      <c r="C444" s="12" t="n"/>
      <c r="D444" s="13" t="n"/>
      <c r="E444" s="12" t="n"/>
      <c r="F444" s="17">
        <f>IF(C444="","",IFERROR(VLOOKUP(C444,'Listas'!$A:$B,2,FALSE),"Gasto"))</f>
        <v/>
      </c>
    </row>
    <row r="445">
      <c r="A445" s="16" t="n"/>
      <c r="B445" s="12" t="n"/>
      <c r="C445" s="12" t="n"/>
      <c r="D445" s="13" t="n"/>
      <c r="E445" s="12" t="n"/>
      <c r="F445" s="17">
        <f>IF(C445="","",IFERROR(VLOOKUP(C445,'Listas'!$A:$B,2,FALSE),"Gasto"))</f>
        <v/>
      </c>
    </row>
    <row r="446">
      <c r="A446" s="16" t="n"/>
      <c r="B446" s="12" t="n"/>
      <c r="C446" s="12" t="n"/>
      <c r="D446" s="13" t="n"/>
      <c r="E446" s="12" t="n"/>
      <c r="F446" s="17">
        <f>IF(C446="","",IFERROR(VLOOKUP(C446,'Listas'!$A:$B,2,FALSE),"Gasto"))</f>
        <v/>
      </c>
    </row>
    <row r="447">
      <c r="A447" s="16" t="n"/>
      <c r="B447" s="12" t="n"/>
      <c r="C447" s="12" t="n"/>
      <c r="D447" s="13" t="n"/>
      <c r="E447" s="12" t="n"/>
      <c r="F447" s="17">
        <f>IF(C447="","",IFERROR(VLOOKUP(C447,'Listas'!$A:$B,2,FALSE),"Gasto"))</f>
        <v/>
      </c>
    </row>
    <row r="448">
      <c r="A448" s="16" t="n"/>
      <c r="B448" s="12" t="n"/>
      <c r="C448" s="12" t="n"/>
      <c r="D448" s="13" t="n"/>
      <c r="E448" s="12" t="n"/>
      <c r="F448" s="17">
        <f>IF(C448="","",IFERROR(VLOOKUP(C448,'Listas'!$A:$B,2,FALSE),"Gasto"))</f>
        <v/>
      </c>
    </row>
    <row r="449">
      <c r="A449" s="16" t="n"/>
      <c r="B449" s="12" t="n"/>
      <c r="C449" s="12" t="n"/>
      <c r="D449" s="13" t="n"/>
      <c r="E449" s="12" t="n"/>
      <c r="F449" s="17">
        <f>IF(C449="","",IFERROR(VLOOKUP(C449,'Listas'!$A:$B,2,FALSE),"Gasto"))</f>
        <v/>
      </c>
    </row>
    <row r="450">
      <c r="A450" s="16" t="n"/>
      <c r="B450" s="12" t="n"/>
      <c r="C450" s="12" t="n"/>
      <c r="D450" s="13" t="n"/>
      <c r="E450" s="12" t="n"/>
      <c r="F450" s="17">
        <f>IF(C450="","",IFERROR(VLOOKUP(C450,'Listas'!$A:$B,2,FALSE),"Gasto"))</f>
        <v/>
      </c>
    </row>
    <row r="451">
      <c r="A451" s="16" t="n"/>
      <c r="B451" s="12" t="n"/>
      <c r="C451" s="12" t="n"/>
      <c r="D451" s="13" t="n"/>
      <c r="E451" s="12" t="n"/>
      <c r="F451" s="17">
        <f>IF(C451="","",IFERROR(VLOOKUP(C451,'Listas'!$A:$B,2,FALSE),"Gasto"))</f>
        <v/>
      </c>
    </row>
    <row r="452">
      <c r="A452" s="16" t="n"/>
      <c r="B452" s="12" t="n"/>
      <c r="C452" s="12" t="n"/>
      <c r="D452" s="13" t="n"/>
      <c r="E452" s="12" t="n"/>
      <c r="F452" s="17">
        <f>IF(C452="","",IFERROR(VLOOKUP(C452,'Listas'!$A:$B,2,FALSE),"Gasto"))</f>
        <v/>
      </c>
    </row>
    <row r="453">
      <c r="A453" s="16" t="n"/>
      <c r="B453" s="12" t="n"/>
      <c r="C453" s="12" t="n"/>
      <c r="D453" s="13" t="n"/>
      <c r="E453" s="12" t="n"/>
      <c r="F453" s="17">
        <f>IF(C453="","",IFERROR(VLOOKUP(C453,'Listas'!$A:$B,2,FALSE),"Gasto"))</f>
        <v/>
      </c>
    </row>
    <row r="454">
      <c r="A454" s="16" t="n"/>
      <c r="B454" s="12" t="n"/>
      <c r="C454" s="12" t="n"/>
      <c r="D454" s="13" t="n"/>
      <c r="E454" s="12" t="n"/>
      <c r="F454" s="17">
        <f>IF(C454="","",IFERROR(VLOOKUP(C454,'Listas'!$A:$B,2,FALSE),"Gasto"))</f>
        <v/>
      </c>
    </row>
    <row r="455">
      <c r="A455" s="16" t="n"/>
      <c r="B455" s="12" t="n"/>
      <c r="C455" s="12" t="n"/>
      <c r="D455" s="13" t="n"/>
      <c r="E455" s="12" t="n"/>
      <c r="F455" s="17">
        <f>IF(C455="","",IFERROR(VLOOKUP(C455,'Listas'!$A:$B,2,FALSE),"Gasto"))</f>
        <v/>
      </c>
    </row>
    <row r="456">
      <c r="A456" s="16" t="n"/>
      <c r="B456" s="12" t="n"/>
      <c r="C456" s="12" t="n"/>
      <c r="D456" s="13" t="n"/>
      <c r="E456" s="12" t="n"/>
      <c r="F456" s="17">
        <f>IF(C456="","",IFERROR(VLOOKUP(C456,'Listas'!$A:$B,2,FALSE),"Gasto"))</f>
        <v/>
      </c>
    </row>
    <row r="457">
      <c r="A457" s="16" t="n"/>
      <c r="B457" s="12" t="n"/>
      <c r="C457" s="12" t="n"/>
      <c r="D457" s="13" t="n"/>
      <c r="E457" s="12" t="n"/>
      <c r="F457" s="17">
        <f>IF(C457="","",IFERROR(VLOOKUP(C457,'Listas'!$A:$B,2,FALSE),"Gasto"))</f>
        <v/>
      </c>
    </row>
    <row r="458">
      <c r="A458" s="16" t="n"/>
      <c r="B458" s="12" t="n"/>
      <c r="C458" s="12" t="n"/>
      <c r="D458" s="13" t="n"/>
      <c r="E458" s="12" t="n"/>
      <c r="F458" s="17">
        <f>IF(C458="","",IFERROR(VLOOKUP(C458,'Listas'!$A:$B,2,FALSE),"Gasto"))</f>
        <v/>
      </c>
    </row>
    <row r="459">
      <c r="A459" s="16" t="n"/>
      <c r="B459" s="12" t="n"/>
      <c r="C459" s="12" t="n"/>
      <c r="D459" s="13" t="n"/>
      <c r="E459" s="12" t="n"/>
      <c r="F459" s="17">
        <f>IF(C459="","",IFERROR(VLOOKUP(C459,'Listas'!$A:$B,2,FALSE),"Gasto"))</f>
        <v/>
      </c>
    </row>
    <row r="460">
      <c r="A460" s="16" t="n"/>
      <c r="B460" s="12" t="n"/>
      <c r="C460" s="12" t="n"/>
      <c r="D460" s="13" t="n"/>
      <c r="E460" s="12" t="n"/>
      <c r="F460" s="17">
        <f>IF(C460="","",IFERROR(VLOOKUP(C460,'Listas'!$A:$B,2,FALSE),"Gasto"))</f>
        <v/>
      </c>
    </row>
    <row r="461">
      <c r="A461" s="16" t="n"/>
      <c r="B461" s="12" t="n"/>
      <c r="C461" s="12" t="n"/>
      <c r="D461" s="13" t="n"/>
      <c r="E461" s="12" t="n"/>
      <c r="F461" s="17">
        <f>IF(C461="","",IFERROR(VLOOKUP(C461,'Listas'!$A:$B,2,FALSE),"Gasto"))</f>
        <v/>
      </c>
    </row>
    <row r="462">
      <c r="A462" s="16" t="n"/>
      <c r="B462" s="12" t="n"/>
      <c r="C462" s="12" t="n"/>
      <c r="D462" s="13" t="n"/>
      <c r="E462" s="12" t="n"/>
      <c r="F462" s="17">
        <f>IF(C462="","",IFERROR(VLOOKUP(C462,'Listas'!$A:$B,2,FALSE),"Gasto"))</f>
        <v/>
      </c>
    </row>
    <row r="463">
      <c r="A463" s="16" t="n"/>
      <c r="B463" s="12" t="n"/>
      <c r="C463" s="12" t="n"/>
      <c r="D463" s="13" t="n"/>
      <c r="E463" s="12" t="n"/>
      <c r="F463" s="17">
        <f>IF(C463="","",IFERROR(VLOOKUP(C463,'Listas'!$A:$B,2,FALSE),"Gasto"))</f>
        <v/>
      </c>
    </row>
    <row r="464">
      <c r="A464" s="16" t="n"/>
      <c r="B464" s="12" t="n"/>
      <c r="C464" s="12" t="n"/>
      <c r="D464" s="13" t="n"/>
      <c r="E464" s="12" t="n"/>
      <c r="F464" s="17">
        <f>IF(C464="","",IFERROR(VLOOKUP(C464,'Listas'!$A:$B,2,FALSE),"Gasto"))</f>
        <v/>
      </c>
    </row>
    <row r="465">
      <c r="A465" s="16" t="n"/>
      <c r="B465" s="12" t="n"/>
      <c r="C465" s="12" t="n"/>
      <c r="D465" s="13" t="n"/>
      <c r="E465" s="12" t="n"/>
      <c r="F465" s="17">
        <f>IF(C465="","",IFERROR(VLOOKUP(C465,'Listas'!$A:$B,2,FALSE),"Gasto"))</f>
        <v/>
      </c>
    </row>
    <row r="466">
      <c r="A466" s="16" t="n"/>
      <c r="B466" s="12" t="n"/>
      <c r="C466" s="12" t="n"/>
      <c r="D466" s="13" t="n"/>
      <c r="E466" s="12" t="n"/>
      <c r="F466" s="17">
        <f>IF(C466="","",IFERROR(VLOOKUP(C466,'Listas'!$A:$B,2,FALSE),"Gasto"))</f>
        <v/>
      </c>
    </row>
    <row r="467">
      <c r="A467" s="16" t="n"/>
      <c r="B467" s="12" t="n"/>
      <c r="C467" s="12" t="n"/>
      <c r="D467" s="13" t="n"/>
      <c r="E467" s="12" t="n"/>
      <c r="F467" s="17">
        <f>IF(C467="","",IFERROR(VLOOKUP(C467,'Listas'!$A:$B,2,FALSE),"Gasto"))</f>
        <v/>
      </c>
    </row>
    <row r="468">
      <c r="A468" s="16" t="n"/>
      <c r="B468" s="12" t="n"/>
      <c r="C468" s="12" t="n"/>
      <c r="D468" s="13" t="n"/>
      <c r="E468" s="12" t="n"/>
      <c r="F468" s="17">
        <f>IF(C468="","",IFERROR(VLOOKUP(C468,'Listas'!$A:$B,2,FALSE),"Gasto"))</f>
        <v/>
      </c>
    </row>
    <row r="469">
      <c r="A469" s="16" t="n"/>
      <c r="B469" s="12" t="n"/>
      <c r="C469" s="12" t="n"/>
      <c r="D469" s="13" t="n"/>
      <c r="E469" s="12" t="n"/>
      <c r="F469" s="17">
        <f>IF(C469="","",IFERROR(VLOOKUP(C469,'Listas'!$A:$B,2,FALSE),"Gasto"))</f>
        <v/>
      </c>
    </row>
    <row r="470">
      <c r="A470" s="16" t="n"/>
      <c r="B470" s="12" t="n"/>
      <c r="C470" s="12" t="n"/>
      <c r="D470" s="13" t="n"/>
      <c r="E470" s="12" t="n"/>
      <c r="F470" s="17">
        <f>IF(C470="","",IFERROR(VLOOKUP(C470,'Listas'!$A:$B,2,FALSE),"Gasto"))</f>
        <v/>
      </c>
    </row>
    <row r="471">
      <c r="A471" s="16" t="n"/>
      <c r="B471" s="12" t="n"/>
      <c r="C471" s="12" t="n"/>
      <c r="D471" s="13" t="n"/>
      <c r="E471" s="12" t="n"/>
      <c r="F471" s="17">
        <f>IF(C471="","",IFERROR(VLOOKUP(C471,'Listas'!$A:$B,2,FALSE),"Gasto"))</f>
        <v/>
      </c>
    </row>
    <row r="472">
      <c r="A472" s="16" t="n"/>
      <c r="B472" s="12" t="n"/>
      <c r="C472" s="12" t="n"/>
      <c r="D472" s="13" t="n"/>
      <c r="E472" s="12" t="n"/>
      <c r="F472" s="17">
        <f>IF(C472="","",IFERROR(VLOOKUP(C472,'Listas'!$A:$B,2,FALSE),"Gasto"))</f>
        <v/>
      </c>
    </row>
    <row r="473">
      <c r="A473" s="16" t="n"/>
      <c r="B473" s="12" t="n"/>
      <c r="C473" s="12" t="n"/>
      <c r="D473" s="13" t="n"/>
      <c r="E473" s="12" t="n"/>
      <c r="F473" s="17">
        <f>IF(C473="","",IFERROR(VLOOKUP(C473,'Listas'!$A:$B,2,FALSE),"Gasto"))</f>
        <v/>
      </c>
    </row>
    <row r="474">
      <c r="A474" s="16" t="n"/>
      <c r="B474" s="12" t="n"/>
      <c r="C474" s="12" t="n"/>
      <c r="D474" s="13" t="n"/>
      <c r="E474" s="12" t="n"/>
      <c r="F474" s="17">
        <f>IF(C474="","",IFERROR(VLOOKUP(C474,'Listas'!$A:$B,2,FALSE),"Gasto"))</f>
        <v/>
      </c>
    </row>
    <row r="475">
      <c r="A475" s="16" t="n"/>
      <c r="B475" s="12" t="n"/>
      <c r="C475" s="12" t="n"/>
      <c r="D475" s="13" t="n"/>
      <c r="E475" s="12" t="n"/>
      <c r="F475" s="17">
        <f>IF(C475="","",IFERROR(VLOOKUP(C475,'Listas'!$A:$B,2,FALSE),"Gasto"))</f>
        <v/>
      </c>
    </row>
    <row r="476">
      <c r="A476" s="16" t="n"/>
      <c r="B476" s="12" t="n"/>
      <c r="C476" s="12" t="n"/>
      <c r="D476" s="13" t="n"/>
      <c r="E476" s="12" t="n"/>
      <c r="F476" s="17">
        <f>IF(C476="","",IFERROR(VLOOKUP(C476,'Listas'!$A:$B,2,FALSE),"Gasto"))</f>
        <v/>
      </c>
    </row>
    <row r="477">
      <c r="A477" s="16" t="n"/>
      <c r="B477" s="12" t="n"/>
      <c r="C477" s="12" t="n"/>
      <c r="D477" s="13" t="n"/>
      <c r="E477" s="12" t="n"/>
      <c r="F477" s="17">
        <f>IF(C477="","",IFERROR(VLOOKUP(C477,'Listas'!$A:$B,2,FALSE),"Gasto"))</f>
        <v/>
      </c>
    </row>
    <row r="478">
      <c r="A478" s="16" t="n"/>
      <c r="B478" s="12" t="n"/>
      <c r="C478" s="12" t="n"/>
      <c r="D478" s="13" t="n"/>
      <c r="E478" s="12" t="n"/>
      <c r="F478" s="17">
        <f>IF(C478="","",IFERROR(VLOOKUP(C478,'Listas'!$A:$B,2,FALSE),"Gasto"))</f>
        <v/>
      </c>
    </row>
    <row r="479">
      <c r="A479" s="16" t="n"/>
      <c r="B479" s="12" t="n"/>
      <c r="C479" s="12" t="n"/>
      <c r="D479" s="13" t="n"/>
      <c r="E479" s="12" t="n"/>
      <c r="F479" s="17">
        <f>IF(C479="","",IFERROR(VLOOKUP(C479,'Listas'!$A:$B,2,FALSE),"Gasto"))</f>
        <v/>
      </c>
    </row>
    <row r="480">
      <c r="A480" s="16" t="n"/>
      <c r="B480" s="12" t="n"/>
      <c r="C480" s="12" t="n"/>
      <c r="D480" s="13" t="n"/>
      <c r="E480" s="12" t="n"/>
      <c r="F480" s="17">
        <f>IF(C480="","",IFERROR(VLOOKUP(C480,'Listas'!$A:$B,2,FALSE),"Gasto"))</f>
        <v/>
      </c>
    </row>
    <row r="481">
      <c r="A481" s="16" t="n"/>
      <c r="B481" s="12" t="n"/>
      <c r="C481" s="12" t="n"/>
      <c r="D481" s="13" t="n"/>
      <c r="E481" s="12" t="n"/>
      <c r="F481" s="17">
        <f>IF(C481="","",IFERROR(VLOOKUP(C481,'Listas'!$A:$B,2,FALSE),"Gasto"))</f>
        <v/>
      </c>
    </row>
    <row r="482">
      <c r="A482" s="16" t="n"/>
      <c r="B482" s="12" t="n"/>
      <c r="C482" s="12" t="n"/>
      <c r="D482" s="13" t="n"/>
      <c r="E482" s="12" t="n"/>
      <c r="F482" s="17">
        <f>IF(C482="","",IFERROR(VLOOKUP(C482,'Listas'!$A:$B,2,FALSE),"Gasto"))</f>
        <v/>
      </c>
    </row>
    <row r="483">
      <c r="A483" s="16" t="n"/>
      <c r="B483" s="12" t="n"/>
      <c r="C483" s="12" t="n"/>
      <c r="D483" s="13" t="n"/>
      <c r="E483" s="12" t="n"/>
      <c r="F483" s="17">
        <f>IF(C483="","",IFERROR(VLOOKUP(C483,'Listas'!$A:$B,2,FALSE),"Gasto"))</f>
        <v/>
      </c>
    </row>
    <row r="484">
      <c r="A484" s="16" t="n"/>
      <c r="B484" s="12" t="n"/>
      <c r="C484" s="12" t="n"/>
      <c r="D484" s="13" t="n"/>
      <c r="E484" s="12" t="n"/>
      <c r="F484" s="17">
        <f>IF(C484="","",IFERROR(VLOOKUP(C484,'Listas'!$A:$B,2,FALSE),"Gasto"))</f>
        <v/>
      </c>
    </row>
    <row r="485">
      <c r="A485" s="16" t="n"/>
      <c r="B485" s="12" t="n"/>
      <c r="C485" s="12" t="n"/>
      <c r="D485" s="13" t="n"/>
      <c r="E485" s="12" t="n"/>
      <c r="F485" s="17">
        <f>IF(C485="","",IFERROR(VLOOKUP(C485,'Listas'!$A:$B,2,FALSE),"Gasto"))</f>
        <v/>
      </c>
    </row>
    <row r="486">
      <c r="A486" s="16" t="n"/>
      <c r="B486" s="12" t="n"/>
      <c r="C486" s="12" t="n"/>
      <c r="D486" s="13" t="n"/>
      <c r="E486" s="12" t="n"/>
      <c r="F486" s="17">
        <f>IF(C486="","",IFERROR(VLOOKUP(C486,'Listas'!$A:$B,2,FALSE),"Gasto"))</f>
        <v/>
      </c>
    </row>
    <row r="487">
      <c r="A487" s="16" t="n"/>
      <c r="B487" s="12" t="n"/>
      <c r="C487" s="12" t="n"/>
      <c r="D487" s="13" t="n"/>
      <c r="E487" s="12" t="n"/>
      <c r="F487" s="17">
        <f>IF(C487="","",IFERROR(VLOOKUP(C487,'Listas'!$A:$B,2,FALSE),"Gasto"))</f>
        <v/>
      </c>
    </row>
    <row r="488">
      <c r="A488" s="16" t="n"/>
      <c r="B488" s="12" t="n"/>
      <c r="C488" s="12" t="n"/>
      <c r="D488" s="13" t="n"/>
      <c r="E488" s="12" t="n"/>
      <c r="F488" s="17">
        <f>IF(C488="","",IFERROR(VLOOKUP(C488,'Listas'!$A:$B,2,FALSE),"Gasto"))</f>
        <v/>
      </c>
    </row>
    <row r="489">
      <c r="A489" s="16" t="n"/>
      <c r="B489" s="12" t="n"/>
      <c r="C489" s="12" t="n"/>
      <c r="D489" s="13" t="n"/>
      <c r="E489" s="12" t="n"/>
      <c r="F489" s="17">
        <f>IF(C489="","",IFERROR(VLOOKUP(C489,'Listas'!$A:$B,2,FALSE),"Gasto"))</f>
        <v/>
      </c>
    </row>
    <row r="490">
      <c r="A490" s="16" t="n"/>
      <c r="B490" s="12" t="n"/>
      <c r="C490" s="12" t="n"/>
      <c r="D490" s="13" t="n"/>
      <c r="E490" s="12" t="n"/>
      <c r="F490" s="17">
        <f>IF(C490="","",IFERROR(VLOOKUP(C490,'Listas'!$A:$B,2,FALSE),"Gasto"))</f>
        <v/>
      </c>
    </row>
    <row r="491">
      <c r="A491" s="16" t="n"/>
      <c r="B491" s="12" t="n"/>
      <c r="C491" s="12" t="n"/>
      <c r="D491" s="13" t="n"/>
      <c r="E491" s="12" t="n"/>
      <c r="F491" s="17">
        <f>IF(C491="","",IFERROR(VLOOKUP(C491,'Listas'!$A:$B,2,FALSE),"Gasto"))</f>
        <v/>
      </c>
    </row>
    <row r="492">
      <c r="A492" s="16" t="n"/>
      <c r="B492" s="12" t="n"/>
      <c r="C492" s="12" t="n"/>
      <c r="D492" s="13" t="n"/>
      <c r="E492" s="12" t="n"/>
      <c r="F492" s="17">
        <f>IF(C492="","",IFERROR(VLOOKUP(C492,'Listas'!$A:$B,2,FALSE),"Gasto"))</f>
        <v/>
      </c>
    </row>
    <row r="493">
      <c r="A493" s="16" t="n"/>
      <c r="B493" s="12" t="n"/>
      <c r="C493" s="12" t="n"/>
      <c r="D493" s="13" t="n"/>
      <c r="E493" s="12" t="n"/>
      <c r="F493" s="17">
        <f>IF(C493="","",IFERROR(VLOOKUP(C493,'Listas'!$A:$B,2,FALSE),"Gasto"))</f>
        <v/>
      </c>
    </row>
    <row r="494">
      <c r="A494" s="16" t="n"/>
      <c r="B494" s="12" t="n"/>
      <c r="C494" s="12" t="n"/>
      <c r="D494" s="13" t="n"/>
      <c r="E494" s="12" t="n"/>
      <c r="F494" s="17">
        <f>IF(C494="","",IFERROR(VLOOKUP(C494,'Listas'!$A:$B,2,FALSE),"Gasto"))</f>
        <v/>
      </c>
    </row>
    <row r="495">
      <c r="A495" s="16" t="n"/>
      <c r="B495" s="12" t="n"/>
      <c r="C495" s="12" t="n"/>
      <c r="D495" s="13" t="n"/>
      <c r="E495" s="12" t="n"/>
      <c r="F495" s="17">
        <f>IF(C495="","",IFERROR(VLOOKUP(C495,'Listas'!$A:$B,2,FALSE),"Gasto"))</f>
        <v/>
      </c>
    </row>
    <row r="496">
      <c r="A496" s="16" t="n"/>
      <c r="B496" s="12" t="n"/>
      <c r="C496" s="12" t="n"/>
      <c r="D496" s="13" t="n"/>
      <c r="E496" s="12" t="n"/>
      <c r="F496" s="17">
        <f>IF(C496="","",IFERROR(VLOOKUP(C496,'Listas'!$A:$B,2,FALSE),"Gasto"))</f>
        <v/>
      </c>
    </row>
    <row r="497">
      <c r="A497" s="16" t="n"/>
      <c r="B497" s="12" t="n"/>
      <c r="C497" s="12" t="n"/>
      <c r="D497" s="13" t="n"/>
      <c r="E497" s="12" t="n"/>
      <c r="F497" s="17">
        <f>IF(C497="","",IFERROR(VLOOKUP(C497,'Listas'!$A:$B,2,FALSE),"Gasto"))</f>
        <v/>
      </c>
    </row>
    <row r="498">
      <c r="A498" s="16" t="n"/>
      <c r="B498" s="12" t="n"/>
      <c r="C498" s="12" t="n"/>
      <c r="D498" s="13" t="n"/>
      <c r="E498" s="12" t="n"/>
      <c r="F498" s="17">
        <f>IF(C498="","",IFERROR(VLOOKUP(C498,'Listas'!$A:$B,2,FALSE),"Gasto"))</f>
        <v/>
      </c>
    </row>
    <row r="499">
      <c r="A499" s="16" t="n"/>
      <c r="B499" s="12" t="n"/>
      <c r="C499" s="12" t="n"/>
      <c r="D499" s="13" t="n"/>
      <c r="E499" s="12" t="n"/>
      <c r="F499" s="17">
        <f>IF(C499="","",IFERROR(VLOOKUP(C499,'Listas'!$A:$B,2,FALSE),"Gasto"))</f>
        <v/>
      </c>
    </row>
    <row r="500">
      <c r="A500" s="16" t="n"/>
      <c r="B500" s="12" t="n"/>
      <c r="C500" s="12" t="n"/>
      <c r="D500" s="13" t="n"/>
      <c r="E500" s="12" t="n"/>
      <c r="F500" s="17">
        <f>IF(C500="","",IFERROR(VLOOKUP(C500,'Listas'!$A:$B,2,FALSE),"Gasto"))</f>
        <v/>
      </c>
    </row>
    <row r="501">
      <c r="A501" s="16" t="n"/>
      <c r="B501" s="12" t="n"/>
      <c r="C501" s="12" t="n"/>
      <c r="D501" s="13" t="n"/>
      <c r="E501" s="12" t="n"/>
      <c r="F501" s="17">
        <f>IF(C501="","",IFERROR(VLOOKUP(C501,'Listas'!$A:$B,2,FALSE),"Gasto"))</f>
        <v/>
      </c>
    </row>
    <row r="502">
      <c r="A502" s="16" t="n"/>
      <c r="B502" s="12" t="n"/>
      <c r="C502" s="12" t="n"/>
      <c r="D502" s="13" t="n"/>
      <c r="E502" s="12" t="n"/>
      <c r="F502" s="17">
        <f>IF(C502="","",IFERROR(VLOOKUP(C502,'Listas'!$A:$B,2,FALSE),"Gasto"))</f>
        <v/>
      </c>
    </row>
    <row r="503">
      <c r="A503" s="16" t="n"/>
      <c r="B503" s="12" t="n"/>
      <c r="C503" s="12" t="n"/>
      <c r="D503" s="13" t="n"/>
      <c r="E503" s="12" t="n"/>
      <c r="F503" s="17">
        <f>IF(C503="","",IFERROR(VLOOKUP(C503,'Listas'!$A:$B,2,FALSE),"Gasto"))</f>
        <v/>
      </c>
    </row>
    <row r="504">
      <c r="A504" s="16" t="n"/>
      <c r="B504" s="12" t="n"/>
      <c r="C504" s="12" t="n"/>
      <c r="D504" s="13" t="n"/>
      <c r="E504" s="12" t="n"/>
      <c r="F504" s="17">
        <f>IF(C504="","",IFERROR(VLOOKUP(C504,'Listas'!$A:$B,2,FALSE),"Gasto"))</f>
        <v/>
      </c>
    </row>
    <row r="505">
      <c r="A505" s="16" t="n"/>
      <c r="B505" s="12" t="n"/>
      <c r="C505" s="12" t="n"/>
      <c r="D505" s="13" t="n"/>
      <c r="E505" s="12" t="n"/>
      <c r="F505" s="17">
        <f>IF(C505="","",IFERROR(VLOOKUP(C505,'Listas'!$A:$B,2,FALSE),"Gasto"))</f>
        <v/>
      </c>
    </row>
  </sheetData>
  <autoFilter ref="A5:F505"/>
  <conditionalFormatting sqref="D6:D505">
    <cfRule type="expression" priority="1" dxfId="1">
      <formula>$F6="Ingreso"</formula>
    </cfRule>
  </conditionalFormatting>
  <dataValidations count="2">
    <dataValidation sqref="B6:B505" showDropDown="0" showInputMessage="0" showErrorMessage="0" allowBlank="1" type="list">
      <formula1>Biens</formula1>
    </dataValidation>
    <dataValidation sqref="C6:C505" showDropDown="0" showInputMessage="0" showErrorMessage="0" allowBlank="1" type="list">
      <formula1>'Listas'!$A$2:$A$10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2" t="inlineStr">
        <is>
          <t>Resumen del año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22" customHeight="1">
      <c r="A3" s="1" t="n"/>
      <c r="B3" s="3" t="inlineStr">
        <is>
          <t>Todo se calcula a partir de las pestañas «Inmuebles» y «Movimientos»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6">
      <c r="B6" s="18" t="inlineStr">
        <is>
          <t>Año mostrado</t>
        </is>
      </c>
      <c r="C6" s="19">
        <f>YEAR(MAX('Movimientos'!$A$6:$A$505))</f>
        <v/>
      </c>
      <c r="D6" s="20" t="inlineStr">
        <is>
          <t>el último año introducido; escriba otro para verlo</t>
        </is>
      </c>
    </row>
    <row r="8">
      <c r="B8" s="21" t="inlineStr">
        <is>
          <t>Resultado por inmueble</t>
        </is>
      </c>
    </row>
    <row r="9" ht="22" customHeight="1">
      <c r="B9" s="11" t="inlineStr">
        <is>
          <t>Inmueble</t>
        </is>
      </c>
      <c r="C9" s="11" t="inlineStr">
        <is>
          <t>Alquileres</t>
        </is>
      </c>
      <c r="D9" s="11" t="inlineStr">
        <is>
          <t>Gastos</t>
        </is>
      </c>
      <c r="E9" s="11" t="inlineStr">
        <is>
          <t>Resultado</t>
        </is>
      </c>
      <c r="F9" s="11" t="inlineStr">
        <is>
          <t>Meses pagados</t>
        </is>
      </c>
    </row>
    <row r="10">
      <c r="B10" s="22">
        <f>IF('Inmuebles'!$A$6="","",'Inmuebles'!$A$6)</f>
        <v/>
      </c>
      <c r="C10" s="23">
        <f>IF($B10="","",SUMIFS('Movimientos'!$D$6:$D$505,'Movimientos'!$B$6:$B$505,$B10,'Movimientos'!$F$6:$F$505,"Ingreso",'Movimientos'!$A$6:$A$505,"&gt;="&amp;DATE(Annee,1,1),'Movimientos'!$A$6:$A$505,"&lt;"&amp;DATE(Annee+1,1,1)))</f>
        <v/>
      </c>
      <c r="D10" s="23">
        <f>IF($B10="","",SUMIFS('Movimientos'!$D$6:$D$505,'Movimientos'!$B$6:$B$505,$B10,'Movimientos'!$F$6:$F$505,"Gasto",'Movimientos'!$A$6:$A$505,"&gt;="&amp;DATE(Annee,1,1),'Movimientos'!$A$6:$A$505,"&lt;"&amp;DATE(Annee+1,1,1)))</f>
        <v/>
      </c>
      <c r="E10" s="23">
        <f>IF($B10="","",C10-D10)</f>
        <v/>
      </c>
      <c r="F10" s="24">
        <f>IF($B10="","",COUNTIF(C34:N34,"&gt;0"))</f>
        <v/>
      </c>
    </row>
    <row r="11">
      <c r="B11" s="22">
        <f>IF('Inmuebles'!$A$7="","",'Inmuebles'!$A$7)</f>
        <v/>
      </c>
      <c r="C11" s="23">
        <f>IF($B11="","",SUMIFS('Movimientos'!$D$6:$D$505,'Movimientos'!$B$6:$B$505,$B11,'Movimientos'!$F$6:$F$505,"Ingreso",'Movimientos'!$A$6:$A$505,"&gt;="&amp;DATE(Annee,1,1),'Movimientos'!$A$6:$A$505,"&lt;"&amp;DATE(Annee+1,1,1)))</f>
        <v/>
      </c>
      <c r="D11" s="23">
        <f>IF($B11="","",SUMIFS('Movimientos'!$D$6:$D$505,'Movimientos'!$B$6:$B$505,$B11,'Movimientos'!$F$6:$F$505,"Gasto",'Movimientos'!$A$6:$A$505,"&gt;="&amp;DATE(Annee,1,1),'Movimientos'!$A$6:$A$505,"&lt;"&amp;DATE(Annee+1,1,1)))</f>
        <v/>
      </c>
      <c r="E11" s="23">
        <f>IF($B11="","",C11-D11)</f>
        <v/>
      </c>
      <c r="F11" s="24">
        <f>IF($B11="","",COUNTIF(C35:N35,"&gt;0"))</f>
        <v/>
      </c>
    </row>
    <row r="12">
      <c r="B12" s="22">
        <f>IF('Inmuebles'!$A$8="","",'Inmuebles'!$A$8)</f>
        <v/>
      </c>
      <c r="C12" s="23">
        <f>IF($B12="","",SUMIFS('Movimientos'!$D$6:$D$505,'Movimientos'!$B$6:$B$505,$B12,'Movimientos'!$F$6:$F$505,"Ingreso",'Movimientos'!$A$6:$A$505,"&gt;="&amp;DATE(Annee,1,1),'Movimientos'!$A$6:$A$505,"&lt;"&amp;DATE(Annee+1,1,1)))</f>
        <v/>
      </c>
      <c r="D12" s="23">
        <f>IF($B12="","",SUMIFS('Movimientos'!$D$6:$D$505,'Movimientos'!$B$6:$B$505,$B12,'Movimientos'!$F$6:$F$505,"Gasto",'Movimientos'!$A$6:$A$505,"&gt;="&amp;DATE(Annee,1,1),'Movimientos'!$A$6:$A$505,"&lt;"&amp;DATE(Annee+1,1,1)))</f>
        <v/>
      </c>
      <c r="E12" s="23">
        <f>IF($B12="","",C12-D12)</f>
        <v/>
      </c>
      <c r="F12" s="24">
        <f>IF($B12="","",COUNTIF(C36:N36,"&gt;0"))</f>
        <v/>
      </c>
    </row>
    <row r="13">
      <c r="B13" s="22">
        <f>IF('Inmuebles'!$A$9="","",'Inmuebles'!$A$9)</f>
        <v/>
      </c>
      <c r="C13" s="23">
        <f>IF($B13="","",SUMIFS('Movimientos'!$D$6:$D$505,'Movimientos'!$B$6:$B$505,$B13,'Movimientos'!$F$6:$F$505,"Ingreso",'Movimientos'!$A$6:$A$505,"&gt;="&amp;DATE(Annee,1,1),'Movimientos'!$A$6:$A$505,"&lt;"&amp;DATE(Annee+1,1,1)))</f>
        <v/>
      </c>
      <c r="D13" s="23">
        <f>IF($B13="","",SUMIFS('Movimientos'!$D$6:$D$505,'Movimientos'!$B$6:$B$505,$B13,'Movimientos'!$F$6:$F$505,"Gasto",'Movimientos'!$A$6:$A$505,"&gt;="&amp;DATE(Annee,1,1),'Movimientos'!$A$6:$A$505,"&lt;"&amp;DATE(Annee+1,1,1)))</f>
        <v/>
      </c>
      <c r="E13" s="23">
        <f>IF($B13="","",C13-D13)</f>
        <v/>
      </c>
      <c r="F13" s="24">
        <f>IF($B13="","",COUNTIF(C37:N37,"&gt;0"))</f>
        <v/>
      </c>
    </row>
    <row r="14">
      <c r="B14" s="22">
        <f>IF('Inmuebles'!$A$10="","",'Inmuebles'!$A$10)</f>
        <v/>
      </c>
      <c r="C14" s="23">
        <f>IF($B14="","",SUMIFS('Movimientos'!$D$6:$D$505,'Movimientos'!$B$6:$B$505,$B14,'Movimientos'!$F$6:$F$505,"Ingreso",'Movimientos'!$A$6:$A$505,"&gt;="&amp;DATE(Annee,1,1),'Movimientos'!$A$6:$A$505,"&lt;"&amp;DATE(Annee+1,1,1)))</f>
        <v/>
      </c>
      <c r="D14" s="23">
        <f>IF($B14="","",SUMIFS('Movimientos'!$D$6:$D$505,'Movimientos'!$B$6:$B$505,$B14,'Movimientos'!$F$6:$F$505,"Gasto",'Movimientos'!$A$6:$A$505,"&gt;="&amp;DATE(Annee,1,1),'Movimientos'!$A$6:$A$505,"&lt;"&amp;DATE(Annee+1,1,1)))</f>
        <v/>
      </c>
      <c r="E14" s="23">
        <f>IF($B14="","",C14-D14)</f>
        <v/>
      </c>
      <c r="F14" s="24">
        <f>IF($B14="","",COUNTIF(C38:N38,"&gt;0"))</f>
        <v/>
      </c>
    </row>
    <row r="15">
      <c r="B15" s="22">
        <f>IF('Inmuebles'!$A$11="","",'Inmuebles'!$A$11)</f>
        <v/>
      </c>
      <c r="C15" s="23">
        <f>IF($B15="","",SUMIFS('Movimientos'!$D$6:$D$505,'Movimientos'!$B$6:$B$505,$B15,'Movimientos'!$F$6:$F$505,"Ingreso",'Movimientos'!$A$6:$A$505,"&gt;="&amp;DATE(Annee,1,1),'Movimientos'!$A$6:$A$505,"&lt;"&amp;DATE(Annee+1,1,1)))</f>
        <v/>
      </c>
      <c r="D15" s="23">
        <f>IF($B15="","",SUMIFS('Movimientos'!$D$6:$D$505,'Movimientos'!$B$6:$B$505,$B15,'Movimientos'!$F$6:$F$505,"Gasto",'Movimientos'!$A$6:$A$505,"&gt;="&amp;DATE(Annee,1,1),'Movimientos'!$A$6:$A$505,"&lt;"&amp;DATE(Annee+1,1,1)))</f>
        <v/>
      </c>
      <c r="E15" s="23">
        <f>IF($B15="","",C15-D15)</f>
        <v/>
      </c>
      <c r="F15" s="24">
        <f>IF($B15="","",COUNTIF(C39:N39,"&gt;0"))</f>
        <v/>
      </c>
    </row>
    <row r="16">
      <c r="B16" s="22">
        <f>IF('Inmuebles'!$A$12="","",'Inmuebles'!$A$12)</f>
        <v/>
      </c>
      <c r="C16" s="23">
        <f>IF($B16="","",SUMIFS('Movimientos'!$D$6:$D$505,'Movimientos'!$B$6:$B$505,$B16,'Movimientos'!$F$6:$F$505,"Ingreso",'Movimientos'!$A$6:$A$505,"&gt;="&amp;DATE(Annee,1,1),'Movimientos'!$A$6:$A$505,"&lt;"&amp;DATE(Annee+1,1,1)))</f>
        <v/>
      </c>
      <c r="D16" s="23">
        <f>IF($B16="","",SUMIFS('Movimientos'!$D$6:$D$505,'Movimientos'!$B$6:$B$505,$B16,'Movimientos'!$F$6:$F$505,"Gasto",'Movimientos'!$A$6:$A$505,"&gt;="&amp;DATE(Annee,1,1),'Movimientos'!$A$6:$A$505,"&lt;"&amp;DATE(Annee+1,1,1)))</f>
        <v/>
      </c>
      <c r="E16" s="23">
        <f>IF($B16="","",C16-D16)</f>
        <v/>
      </c>
      <c r="F16" s="24">
        <f>IF($B16="","",COUNTIF(C40:N40,"&gt;0"))</f>
        <v/>
      </c>
    </row>
    <row r="17">
      <c r="B17" s="22">
        <f>IF('Inmuebles'!$A$13="","",'Inmuebles'!$A$13)</f>
        <v/>
      </c>
      <c r="C17" s="23">
        <f>IF($B17="","",SUMIFS('Movimientos'!$D$6:$D$505,'Movimientos'!$B$6:$B$505,$B17,'Movimientos'!$F$6:$F$505,"Ingreso",'Movimientos'!$A$6:$A$505,"&gt;="&amp;DATE(Annee,1,1),'Movimientos'!$A$6:$A$505,"&lt;"&amp;DATE(Annee+1,1,1)))</f>
        <v/>
      </c>
      <c r="D17" s="23">
        <f>IF($B17="","",SUMIFS('Movimientos'!$D$6:$D$505,'Movimientos'!$B$6:$B$505,$B17,'Movimientos'!$F$6:$F$505,"Gasto",'Movimientos'!$A$6:$A$505,"&gt;="&amp;DATE(Annee,1,1),'Movimientos'!$A$6:$A$505,"&lt;"&amp;DATE(Annee+1,1,1)))</f>
        <v/>
      </c>
      <c r="E17" s="23">
        <f>IF($B17="","",C17-D17)</f>
        <v/>
      </c>
      <c r="F17" s="24">
        <f>IF($B17="","",COUNTIF(C41:N41,"&gt;0"))</f>
        <v/>
      </c>
    </row>
    <row r="18">
      <c r="B18" s="22">
        <f>IF('Inmuebles'!$A$14="","",'Inmuebles'!$A$14)</f>
        <v/>
      </c>
      <c r="C18" s="23">
        <f>IF($B18="","",SUMIFS('Movimientos'!$D$6:$D$505,'Movimientos'!$B$6:$B$505,$B18,'Movimientos'!$F$6:$F$505,"Ingreso",'Movimientos'!$A$6:$A$505,"&gt;="&amp;DATE(Annee,1,1),'Movimientos'!$A$6:$A$505,"&lt;"&amp;DATE(Annee+1,1,1)))</f>
        <v/>
      </c>
      <c r="D18" s="23">
        <f>IF($B18="","",SUMIFS('Movimientos'!$D$6:$D$505,'Movimientos'!$B$6:$B$505,$B18,'Movimientos'!$F$6:$F$505,"Gasto",'Movimientos'!$A$6:$A$505,"&gt;="&amp;DATE(Annee,1,1),'Movimientos'!$A$6:$A$505,"&lt;"&amp;DATE(Annee+1,1,1)))</f>
        <v/>
      </c>
      <c r="E18" s="23">
        <f>IF($B18="","",C18-D18)</f>
        <v/>
      </c>
      <c r="F18" s="24">
        <f>IF($B18="","",COUNTIF(C42:N42,"&gt;0"))</f>
        <v/>
      </c>
    </row>
    <row r="19">
      <c r="B19" s="22">
        <f>IF('Inmuebles'!$A$15="","",'Inmuebles'!$A$15)</f>
        <v/>
      </c>
      <c r="C19" s="23">
        <f>IF($B19="","",SUMIFS('Movimientos'!$D$6:$D$505,'Movimientos'!$B$6:$B$505,$B19,'Movimientos'!$F$6:$F$505,"Ingreso",'Movimientos'!$A$6:$A$505,"&gt;="&amp;DATE(Annee,1,1),'Movimientos'!$A$6:$A$505,"&lt;"&amp;DATE(Annee+1,1,1)))</f>
        <v/>
      </c>
      <c r="D19" s="23">
        <f>IF($B19="","",SUMIFS('Movimientos'!$D$6:$D$505,'Movimientos'!$B$6:$B$505,$B19,'Movimientos'!$F$6:$F$505,"Gasto",'Movimientos'!$A$6:$A$505,"&gt;="&amp;DATE(Annee,1,1),'Movimientos'!$A$6:$A$505,"&lt;"&amp;DATE(Annee+1,1,1)))</f>
        <v/>
      </c>
      <c r="E19" s="23">
        <f>IF($B19="","",C19-D19)</f>
        <v/>
      </c>
      <c r="F19" s="24">
        <f>IF($B19="","",COUNTIF(C43:N43,"&gt;0"))</f>
        <v/>
      </c>
    </row>
    <row r="20">
      <c r="B20" s="22">
        <f>IF('Inmuebles'!$A$16="","",'Inmuebles'!$A$16)</f>
        <v/>
      </c>
      <c r="C20" s="23">
        <f>IF($B20="","",SUMIFS('Movimientos'!$D$6:$D$505,'Movimientos'!$B$6:$B$505,$B20,'Movimientos'!$F$6:$F$505,"Ingreso",'Movimientos'!$A$6:$A$505,"&gt;="&amp;DATE(Annee,1,1),'Movimientos'!$A$6:$A$505,"&lt;"&amp;DATE(Annee+1,1,1)))</f>
        <v/>
      </c>
      <c r="D20" s="23">
        <f>IF($B20="","",SUMIFS('Movimientos'!$D$6:$D$505,'Movimientos'!$B$6:$B$505,$B20,'Movimientos'!$F$6:$F$505,"Gasto",'Movimientos'!$A$6:$A$505,"&gt;="&amp;DATE(Annee,1,1),'Movimientos'!$A$6:$A$505,"&lt;"&amp;DATE(Annee+1,1,1)))</f>
        <v/>
      </c>
      <c r="E20" s="23">
        <f>IF($B20="","",C20-D20)</f>
        <v/>
      </c>
      <c r="F20" s="24">
        <f>IF($B20="","",COUNTIF(C44:N44,"&gt;0"))</f>
        <v/>
      </c>
    </row>
    <row r="21">
      <c r="B21" s="22">
        <f>IF('Inmuebles'!$A$17="","",'Inmuebles'!$A$17)</f>
        <v/>
      </c>
      <c r="C21" s="23">
        <f>IF($B21="","",SUMIFS('Movimientos'!$D$6:$D$505,'Movimientos'!$B$6:$B$505,$B21,'Movimientos'!$F$6:$F$505,"Ingreso",'Movimientos'!$A$6:$A$505,"&gt;="&amp;DATE(Annee,1,1),'Movimientos'!$A$6:$A$505,"&lt;"&amp;DATE(Annee+1,1,1)))</f>
        <v/>
      </c>
      <c r="D21" s="23">
        <f>IF($B21="","",SUMIFS('Movimientos'!$D$6:$D$505,'Movimientos'!$B$6:$B$505,$B21,'Movimientos'!$F$6:$F$505,"Gasto",'Movimientos'!$A$6:$A$505,"&gt;="&amp;DATE(Annee,1,1),'Movimientos'!$A$6:$A$505,"&lt;"&amp;DATE(Annee+1,1,1)))</f>
        <v/>
      </c>
      <c r="E21" s="23">
        <f>IF($B21="","",C21-D21)</f>
        <v/>
      </c>
      <c r="F21" s="24">
        <f>IF($B21="","",COUNTIF(C45:N45,"&gt;0"))</f>
        <v/>
      </c>
    </row>
    <row r="22">
      <c r="B22" s="22">
        <f>IF('Inmuebles'!$A$18="","",'Inmuebles'!$A$18)</f>
        <v/>
      </c>
      <c r="C22" s="23">
        <f>IF($B22="","",SUMIFS('Movimientos'!$D$6:$D$505,'Movimientos'!$B$6:$B$505,$B22,'Movimientos'!$F$6:$F$505,"Ingreso",'Movimientos'!$A$6:$A$505,"&gt;="&amp;DATE(Annee,1,1),'Movimientos'!$A$6:$A$505,"&lt;"&amp;DATE(Annee+1,1,1)))</f>
        <v/>
      </c>
      <c r="D22" s="23">
        <f>IF($B22="","",SUMIFS('Movimientos'!$D$6:$D$505,'Movimientos'!$B$6:$B$505,$B22,'Movimientos'!$F$6:$F$505,"Gasto",'Movimientos'!$A$6:$A$505,"&gt;="&amp;DATE(Annee,1,1),'Movimientos'!$A$6:$A$505,"&lt;"&amp;DATE(Annee+1,1,1)))</f>
        <v/>
      </c>
      <c r="E22" s="23">
        <f>IF($B22="","",C22-D22)</f>
        <v/>
      </c>
      <c r="F22" s="24">
        <f>IF($B22="","",COUNTIF(C46:N46,"&gt;0"))</f>
        <v/>
      </c>
    </row>
    <row r="23">
      <c r="B23" s="22">
        <f>IF('Inmuebles'!$A$19="","",'Inmuebles'!$A$19)</f>
        <v/>
      </c>
      <c r="C23" s="23">
        <f>IF($B23="","",SUMIFS('Movimientos'!$D$6:$D$505,'Movimientos'!$B$6:$B$505,$B23,'Movimientos'!$F$6:$F$505,"Ingreso",'Movimientos'!$A$6:$A$505,"&gt;="&amp;DATE(Annee,1,1),'Movimientos'!$A$6:$A$505,"&lt;"&amp;DATE(Annee+1,1,1)))</f>
        <v/>
      </c>
      <c r="D23" s="23">
        <f>IF($B23="","",SUMIFS('Movimientos'!$D$6:$D$505,'Movimientos'!$B$6:$B$505,$B23,'Movimientos'!$F$6:$F$505,"Gasto",'Movimientos'!$A$6:$A$505,"&gt;="&amp;DATE(Annee,1,1),'Movimientos'!$A$6:$A$505,"&lt;"&amp;DATE(Annee+1,1,1)))</f>
        <v/>
      </c>
      <c r="E23" s="23">
        <f>IF($B23="","",C23-D23)</f>
        <v/>
      </c>
      <c r="F23" s="24">
        <f>IF($B23="","",COUNTIF(C47:N47,"&gt;0"))</f>
        <v/>
      </c>
    </row>
    <row r="24">
      <c r="B24" s="22">
        <f>IF('Inmuebles'!$A$20="","",'Inmuebles'!$A$20)</f>
        <v/>
      </c>
      <c r="C24" s="23">
        <f>IF($B24="","",SUMIFS('Movimientos'!$D$6:$D$505,'Movimientos'!$B$6:$B$505,$B24,'Movimientos'!$F$6:$F$505,"Ingreso",'Movimientos'!$A$6:$A$505,"&gt;="&amp;DATE(Annee,1,1),'Movimientos'!$A$6:$A$505,"&lt;"&amp;DATE(Annee+1,1,1)))</f>
        <v/>
      </c>
      <c r="D24" s="23">
        <f>IF($B24="","",SUMIFS('Movimientos'!$D$6:$D$505,'Movimientos'!$B$6:$B$505,$B24,'Movimientos'!$F$6:$F$505,"Gasto",'Movimientos'!$A$6:$A$505,"&gt;="&amp;DATE(Annee,1,1),'Movimientos'!$A$6:$A$505,"&lt;"&amp;DATE(Annee+1,1,1)))</f>
        <v/>
      </c>
      <c r="E24" s="23">
        <f>IF($B24="","",C24-D24)</f>
        <v/>
      </c>
      <c r="F24" s="24">
        <f>IF($B24="","",COUNTIF(C48:N48,"&gt;0"))</f>
        <v/>
      </c>
    </row>
    <row r="25">
      <c r="B25" s="22">
        <f>IF('Inmuebles'!$A$21="","",'Inmuebles'!$A$21)</f>
        <v/>
      </c>
      <c r="C25" s="23">
        <f>IF($B25="","",SUMIFS('Movimientos'!$D$6:$D$505,'Movimientos'!$B$6:$B$505,$B25,'Movimientos'!$F$6:$F$505,"Ingreso",'Movimientos'!$A$6:$A$505,"&gt;="&amp;DATE(Annee,1,1),'Movimientos'!$A$6:$A$505,"&lt;"&amp;DATE(Annee+1,1,1)))</f>
        <v/>
      </c>
      <c r="D25" s="23">
        <f>IF($B25="","",SUMIFS('Movimientos'!$D$6:$D$505,'Movimientos'!$B$6:$B$505,$B25,'Movimientos'!$F$6:$F$505,"Gasto",'Movimientos'!$A$6:$A$505,"&gt;="&amp;DATE(Annee,1,1),'Movimientos'!$A$6:$A$505,"&lt;"&amp;DATE(Annee+1,1,1)))</f>
        <v/>
      </c>
      <c r="E25" s="23">
        <f>IF($B25="","",C25-D25)</f>
        <v/>
      </c>
      <c r="F25" s="24">
        <f>IF($B25="","",COUNTIF(C49:N49,"&gt;0"))</f>
        <v/>
      </c>
    </row>
    <row r="26">
      <c r="B26" s="22">
        <f>IF('Inmuebles'!$A$22="","",'Inmuebles'!$A$22)</f>
        <v/>
      </c>
      <c r="C26" s="23">
        <f>IF($B26="","",SUMIFS('Movimientos'!$D$6:$D$505,'Movimientos'!$B$6:$B$505,$B26,'Movimientos'!$F$6:$F$505,"Ingreso",'Movimientos'!$A$6:$A$505,"&gt;="&amp;DATE(Annee,1,1),'Movimientos'!$A$6:$A$505,"&lt;"&amp;DATE(Annee+1,1,1)))</f>
        <v/>
      </c>
      <c r="D26" s="23">
        <f>IF($B26="","",SUMIFS('Movimientos'!$D$6:$D$505,'Movimientos'!$B$6:$B$505,$B26,'Movimientos'!$F$6:$F$505,"Gasto",'Movimientos'!$A$6:$A$505,"&gt;="&amp;DATE(Annee,1,1),'Movimientos'!$A$6:$A$505,"&lt;"&amp;DATE(Annee+1,1,1)))</f>
        <v/>
      </c>
      <c r="E26" s="23">
        <f>IF($B26="","",C26-D26)</f>
        <v/>
      </c>
      <c r="F26" s="24">
        <f>IF($B26="","",COUNTIF(C50:N50,"&gt;0"))</f>
        <v/>
      </c>
    </row>
    <row r="27">
      <c r="B27" s="22">
        <f>IF('Inmuebles'!$A$23="","",'Inmuebles'!$A$23)</f>
        <v/>
      </c>
      <c r="C27" s="23">
        <f>IF($B27="","",SUMIFS('Movimientos'!$D$6:$D$505,'Movimientos'!$B$6:$B$505,$B27,'Movimientos'!$F$6:$F$505,"Ingreso",'Movimientos'!$A$6:$A$505,"&gt;="&amp;DATE(Annee,1,1),'Movimientos'!$A$6:$A$505,"&lt;"&amp;DATE(Annee+1,1,1)))</f>
        <v/>
      </c>
      <c r="D27" s="23">
        <f>IF($B27="","",SUMIFS('Movimientos'!$D$6:$D$505,'Movimientos'!$B$6:$B$505,$B27,'Movimientos'!$F$6:$F$505,"Gasto",'Movimientos'!$A$6:$A$505,"&gt;="&amp;DATE(Annee,1,1),'Movimientos'!$A$6:$A$505,"&lt;"&amp;DATE(Annee+1,1,1)))</f>
        <v/>
      </c>
      <c r="E27" s="23">
        <f>IF($B27="","",C27-D27)</f>
        <v/>
      </c>
      <c r="F27" s="24">
        <f>IF($B27="","",COUNTIF(C51:N51,"&gt;0"))</f>
        <v/>
      </c>
    </row>
    <row r="28">
      <c r="B28" s="22">
        <f>IF('Inmuebles'!$A$24="","",'Inmuebles'!$A$24)</f>
        <v/>
      </c>
      <c r="C28" s="23">
        <f>IF($B28="","",SUMIFS('Movimientos'!$D$6:$D$505,'Movimientos'!$B$6:$B$505,$B28,'Movimientos'!$F$6:$F$505,"Ingreso",'Movimientos'!$A$6:$A$505,"&gt;="&amp;DATE(Annee,1,1),'Movimientos'!$A$6:$A$505,"&lt;"&amp;DATE(Annee+1,1,1)))</f>
        <v/>
      </c>
      <c r="D28" s="23">
        <f>IF($B28="","",SUMIFS('Movimientos'!$D$6:$D$505,'Movimientos'!$B$6:$B$505,$B28,'Movimientos'!$F$6:$F$505,"Gasto",'Movimientos'!$A$6:$A$505,"&gt;="&amp;DATE(Annee,1,1),'Movimientos'!$A$6:$A$505,"&lt;"&amp;DATE(Annee+1,1,1)))</f>
        <v/>
      </c>
      <c r="E28" s="23">
        <f>IF($B28="","",C28-D28)</f>
        <v/>
      </c>
      <c r="F28" s="24">
        <f>IF($B28="","",COUNTIF(C52:N52,"&gt;0"))</f>
        <v/>
      </c>
    </row>
    <row r="29">
      <c r="B29" s="22">
        <f>IF('Inmuebles'!$A$25="","",'Inmuebles'!$A$25)</f>
        <v/>
      </c>
      <c r="C29" s="23">
        <f>IF($B29="","",SUMIFS('Movimientos'!$D$6:$D$505,'Movimientos'!$B$6:$B$505,$B29,'Movimientos'!$F$6:$F$505,"Ingreso",'Movimientos'!$A$6:$A$505,"&gt;="&amp;DATE(Annee,1,1),'Movimientos'!$A$6:$A$505,"&lt;"&amp;DATE(Annee+1,1,1)))</f>
        <v/>
      </c>
      <c r="D29" s="23">
        <f>IF($B29="","",SUMIFS('Movimientos'!$D$6:$D$505,'Movimientos'!$B$6:$B$505,$B29,'Movimientos'!$F$6:$F$505,"Gasto",'Movimientos'!$A$6:$A$505,"&gt;="&amp;DATE(Annee,1,1),'Movimientos'!$A$6:$A$505,"&lt;"&amp;DATE(Annee+1,1,1)))</f>
        <v/>
      </c>
      <c r="E29" s="23">
        <f>IF($B29="","",C29-D29)</f>
        <v/>
      </c>
      <c r="F29" s="24">
        <f>IF($B29="","",COUNTIF(C53:N53,"&gt;0"))</f>
        <v/>
      </c>
    </row>
    <row r="30">
      <c r="B30" s="25" t="inlineStr">
        <is>
          <t>Total</t>
        </is>
      </c>
      <c r="C30" s="26">
        <f>SUM(C10:C29)</f>
        <v/>
      </c>
      <c r="D30" s="26">
        <f>SUM(D10:D29)</f>
        <v/>
      </c>
      <c r="E30" s="26">
        <f>SUM(E10:E29)</f>
        <v/>
      </c>
      <c r="F30" s="27" t="n"/>
    </row>
    <row r="32">
      <c r="B32" s="21" t="inlineStr">
        <is>
          <t>Alquileres cobrados, mes a mes</t>
        </is>
      </c>
    </row>
    <row r="33" ht="22" customHeight="1">
      <c r="B33" s="11" t="inlineStr">
        <is>
          <t>Inmueble</t>
        </is>
      </c>
      <c r="C33" s="11" t="inlineStr">
        <is>
          <t>ene.</t>
        </is>
      </c>
      <c r="D33" s="11" t="inlineStr">
        <is>
          <t>feb.</t>
        </is>
      </c>
      <c r="E33" s="11" t="inlineStr">
        <is>
          <t>mar.</t>
        </is>
      </c>
      <c r="F33" s="11" t="inlineStr">
        <is>
          <t>abr.</t>
        </is>
      </c>
      <c r="G33" s="11" t="inlineStr">
        <is>
          <t>may.</t>
        </is>
      </c>
      <c r="H33" s="11" t="inlineStr">
        <is>
          <t>jun.</t>
        </is>
      </c>
      <c r="I33" s="11" t="inlineStr">
        <is>
          <t>jul.</t>
        </is>
      </c>
      <c r="J33" s="11" t="inlineStr">
        <is>
          <t>ago.</t>
        </is>
      </c>
      <c r="K33" s="11" t="inlineStr">
        <is>
          <t>sept.</t>
        </is>
      </c>
      <c r="L33" s="11" t="inlineStr">
        <is>
          <t>oct.</t>
        </is>
      </c>
      <c r="M33" s="11" t="inlineStr">
        <is>
          <t>nov.</t>
        </is>
      </c>
      <c r="N33" s="11" t="inlineStr">
        <is>
          <t>dic.</t>
        </is>
      </c>
    </row>
    <row r="34">
      <c r="B34" s="22">
        <f>B10</f>
        <v/>
      </c>
      <c r="C34" s="28">
        <f>IF($B34="","",SUMIFS('Movimientos'!$D$6:$D$505,'Movimientos'!$B$6:$B$505,$B34,'Movimientos'!$C$6:$C$505,"Alquiler cobrado",'Movimientos'!$A$6:$A$505,"&gt;="&amp;DATE(Annee,1,1),'Movimientos'!$A$6:$A$505,"&lt;"&amp;EDATE(DATE(Annee,1,1),1)))</f>
        <v/>
      </c>
      <c r="D34" s="28">
        <f>IF($B34="","",SUMIFS('Movimientos'!$D$6:$D$505,'Movimientos'!$B$6:$B$505,$B34,'Movimientos'!$C$6:$C$505,"Alquiler cobrado",'Movimientos'!$A$6:$A$505,"&gt;="&amp;DATE(Annee,2,1),'Movimientos'!$A$6:$A$505,"&lt;"&amp;EDATE(DATE(Annee,2,1),1)))</f>
        <v/>
      </c>
      <c r="E34" s="28">
        <f>IF($B34="","",SUMIFS('Movimientos'!$D$6:$D$505,'Movimientos'!$B$6:$B$505,$B34,'Movimientos'!$C$6:$C$505,"Alquiler cobrado",'Movimientos'!$A$6:$A$505,"&gt;="&amp;DATE(Annee,3,1),'Movimientos'!$A$6:$A$505,"&lt;"&amp;EDATE(DATE(Annee,3,1),1)))</f>
        <v/>
      </c>
      <c r="F34" s="28">
        <f>IF($B34="","",SUMIFS('Movimientos'!$D$6:$D$505,'Movimientos'!$B$6:$B$505,$B34,'Movimientos'!$C$6:$C$505,"Alquiler cobrado",'Movimientos'!$A$6:$A$505,"&gt;="&amp;DATE(Annee,4,1),'Movimientos'!$A$6:$A$505,"&lt;"&amp;EDATE(DATE(Annee,4,1),1)))</f>
        <v/>
      </c>
      <c r="G34" s="28">
        <f>IF($B34="","",SUMIFS('Movimientos'!$D$6:$D$505,'Movimientos'!$B$6:$B$505,$B34,'Movimientos'!$C$6:$C$505,"Alquiler cobrado",'Movimientos'!$A$6:$A$505,"&gt;="&amp;DATE(Annee,5,1),'Movimientos'!$A$6:$A$505,"&lt;"&amp;EDATE(DATE(Annee,5,1),1)))</f>
        <v/>
      </c>
      <c r="H34" s="28">
        <f>IF($B34="","",SUMIFS('Movimientos'!$D$6:$D$505,'Movimientos'!$B$6:$B$505,$B34,'Movimientos'!$C$6:$C$505,"Alquiler cobrado",'Movimientos'!$A$6:$A$505,"&gt;="&amp;DATE(Annee,6,1),'Movimientos'!$A$6:$A$505,"&lt;"&amp;EDATE(DATE(Annee,6,1),1)))</f>
        <v/>
      </c>
      <c r="I34" s="28">
        <f>IF($B34="","",SUMIFS('Movimientos'!$D$6:$D$505,'Movimientos'!$B$6:$B$505,$B34,'Movimientos'!$C$6:$C$505,"Alquiler cobrado",'Movimientos'!$A$6:$A$505,"&gt;="&amp;DATE(Annee,7,1),'Movimientos'!$A$6:$A$505,"&lt;"&amp;EDATE(DATE(Annee,7,1),1)))</f>
        <v/>
      </c>
      <c r="J34" s="28">
        <f>IF($B34="","",SUMIFS('Movimientos'!$D$6:$D$505,'Movimientos'!$B$6:$B$505,$B34,'Movimientos'!$C$6:$C$505,"Alquiler cobrado",'Movimientos'!$A$6:$A$505,"&gt;="&amp;DATE(Annee,8,1),'Movimientos'!$A$6:$A$505,"&lt;"&amp;EDATE(DATE(Annee,8,1),1)))</f>
        <v/>
      </c>
      <c r="K34" s="28">
        <f>IF($B34="","",SUMIFS('Movimientos'!$D$6:$D$505,'Movimientos'!$B$6:$B$505,$B34,'Movimientos'!$C$6:$C$505,"Alquiler cobrado",'Movimientos'!$A$6:$A$505,"&gt;="&amp;DATE(Annee,9,1),'Movimientos'!$A$6:$A$505,"&lt;"&amp;EDATE(DATE(Annee,9,1),1)))</f>
        <v/>
      </c>
      <c r="L34" s="28">
        <f>IF($B34="","",SUMIFS('Movimientos'!$D$6:$D$505,'Movimientos'!$B$6:$B$505,$B34,'Movimientos'!$C$6:$C$505,"Alquiler cobrado",'Movimientos'!$A$6:$A$505,"&gt;="&amp;DATE(Annee,10,1),'Movimientos'!$A$6:$A$505,"&lt;"&amp;EDATE(DATE(Annee,10,1),1)))</f>
        <v/>
      </c>
      <c r="M34" s="28">
        <f>IF($B34="","",SUMIFS('Movimientos'!$D$6:$D$505,'Movimientos'!$B$6:$B$505,$B34,'Movimientos'!$C$6:$C$505,"Alquiler cobrado",'Movimientos'!$A$6:$A$505,"&gt;="&amp;DATE(Annee,11,1),'Movimientos'!$A$6:$A$505,"&lt;"&amp;EDATE(DATE(Annee,11,1),1)))</f>
        <v/>
      </c>
      <c r="N34" s="28">
        <f>IF($B34="","",SUMIFS('Movimientos'!$D$6:$D$505,'Movimientos'!$B$6:$B$505,$B34,'Movimientos'!$C$6:$C$505,"Alquiler cobrado",'Movimientos'!$A$6:$A$505,"&gt;="&amp;DATE(Annee,12,1),'Movimientos'!$A$6:$A$505,"&lt;"&amp;EDATE(DATE(Annee,12,1),1)))</f>
        <v/>
      </c>
    </row>
    <row r="35">
      <c r="B35" s="22">
        <f>B11</f>
        <v/>
      </c>
      <c r="C35" s="28">
        <f>IF($B35="","",SUMIFS('Movimientos'!$D$6:$D$505,'Movimientos'!$B$6:$B$505,$B35,'Movimientos'!$C$6:$C$505,"Alquiler cobrado",'Movimientos'!$A$6:$A$505,"&gt;="&amp;DATE(Annee,1,1),'Movimientos'!$A$6:$A$505,"&lt;"&amp;EDATE(DATE(Annee,1,1),1)))</f>
        <v/>
      </c>
      <c r="D35" s="28">
        <f>IF($B35="","",SUMIFS('Movimientos'!$D$6:$D$505,'Movimientos'!$B$6:$B$505,$B35,'Movimientos'!$C$6:$C$505,"Alquiler cobrado",'Movimientos'!$A$6:$A$505,"&gt;="&amp;DATE(Annee,2,1),'Movimientos'!$A$6:$A$505,"&lt;"&amp;EDATE(DATE(Annee,2,1),1)))</f>
        <v/>
      </c>
      <c r="E35" s="28">
        <f>IF($B35="","",SUMIFS('Movimientos'!$D$6:$D$505,'Movimientos'!$B$6:$B$505,$B35,'Movimientos'!$C$6:$C$505,"Alquiler cobrado",'Movimientos'!$A$6:$A$505,"&gt;="&amp;DATE(Annee,3,1),'Movimientos'!$A$6:$A$505,"&lt;"&amp;EDATE(DATE(Annee,3,1),1)))</f>
        <v/>
      </c>
      <c r="F35" s="28">
        <f>IF($B35="","",SUMIFS('Movimientos'!$D$6:$D$505,'Movimientos'!$B$6:$B$505,$B35,'Movimientos'!$C$6:$C$505,"Alquiler cobrado",'Movimientos'!$A$6:$A$505,"&gt;="&amp;DATE(Annee,4,1),'Movimientos'!$A$6:$A$505,"&lt;"&amp;EDATE(DATE(Annee,4,1),1)))</f>
        <v/>
      </c>
      <c r="G35" s="28">
        <f>IF($B35="","",SUMIFS('Movimientos'!$D$6:$D$505,'Movimientos'!$B$6:$B$505,$B35,'Movimientos'!$C$6:$C$505,"Alquiler cobrado",'Movimientos'!$A$6:$A$505,"&gt;="&amp;DATE(Annee,5,1),'Movimientos'!$A$6:$A$505,"&lt;"&amp;EDATE(DATE(Annee,5,1),1)))</f>
        <v/>
      </c>
      <c r="H35" s="28">
        <f>IF($B35="","",SUMIFS('Movimientos'!$D$6:$D$505,'Movimientos'!$B$6:$B$505,$B35,'Movimientos'!$C$6:$C$505,"Alquiler cobrado",'Movimientos'!$A$6:$A$505,"&gt;="&amp;DATE(Annee,6,1),'Movimientos'!$A$6:$A$505,"&lt;"&amp;EDATE(DATE(Annee,6,1),1)))</f>
        <v/>
      </c>
      <c r="I35" s="28">
        <f>IF($B35="","",SUMIFS('Movimientos'!$D$6:$D$505,'Movimientos'!$B$6:$B$505,$B35,'Movimientos'!$C$6:$C$505,"Alquiler cobrado",'Movimientos'!$A$6:$A$505,"&gt;="&amp;DATE(Annee,7,1),'Movimientos'!$A$6:$A$505,"&lt;"&amp;EDATE(DATE(Annee,7,1),1)))</f>
        <v/>
      </c>
      <c r="J35" s="28">
        <f>IF($B35="","",SUMIFS('Movimientos'!$D$6:$D$505,'Movimientos'!$B$6:$B$505,$B35,'Movimientos'!$C$6:$C$505,"Alquiler cobrado",'Movimientos'!$A$6:$A$505,"&gt;="&amp;DATE(Annee,8,1),'Movimientos'!$A$6:$A$505,"&lt;"&amp;EDATE(DATE(Annee,8,1),1)))</f>
        <v/>
      </c>
      <c r="K35" s="28">
        <f>IF($B35="","",SUMIFS('Movimientos'!$D$6:$D$505,'Movimientos'!$B$6:$B$505,$B35,'Movimientos'!$C$6:$C$505,"Alquiler cobrado",'Movimientos'!$A$6:$A$505,"&gt;="&amp;DATE(Annee,9,1),'Movimientos'!$A$6:$A$505,"&lt;"&amp;EDATE(DATE(Annee,9,1),1)))</f>
        <v/>
      </c>
      <c r="L35" s="28">
        <f>IF($B35="","",SUMIFS('Movimientos'!$D$6:$D$505,'Movimientos'!$B$6:$B$505,$B35,'Movimientos'!$C$6:$C$505,"Alquiler cobrado",'Movimientos'!$A$6:$A$505,"&gt;="&amp;DATE(Annee,10,1),'Movimientos'!$A$6:$A$505,"&lt;"&amp;EDATE(DATE(Annee,10,1),1)))</f>
        <v/>
      </c>
      <c r="M35" s="28">
        <f>IF($B35="","",SUMIFS('Movimientos'!$D$6:$D$505,'Movimientos'!$B$6:$B$505,$B35,'Movimientos'!$C$6:$C$505,"Alquiler cobrado",'Movimientos'!$A$6:$A$505,"&gt;="&amp;DATE(Annee,11,1),'Movimientos'!$A$6:$A$505,"&lt;"&amp;EDATE(DATE(Annee,11,1),1)))</f>
        <v/>
      </c>
      <c r="N35" s="28">
        <f>IF($B35="","",SUMIFS('Movimientos'!$D$6:$D$505,'Movimientos'!$B$6:$B$505,$B35,'Movimientos'!$C$6:$C$505,"Alquiler cobrado",'Movimientos'!$A$6:$A$505,"&gt;="&amp;DATE(Annee,12,1),'Movimientos'!$A$6:$A$505,"&lt;"&amp;EDATE(DATE(Annee,12,1),1)))</f>
        <v/>
      </c>
    </row>
    <row r="36">
      <c r="B36" s="22">
        <f>B12</f>
        <v/>
      </c>
      <c r="C36" s="28">
        <f>IF($B36="","",SUMIFS('Movimientos'!$D$6:$D$505,'Movimientos'!$B$6:$B$505,$B36,'Movimientos'!$C$6:$C$505,"Alquiler cobrado",'Movimientos'!$A$6:$A$505,"&gt;="&amp;DATE(Annee,1,1),'Movimientos'!$A$6:$A$505,"&lt;"&amp;EDATE(DATE(Annee,1,1),1)))</f>
        <v/>
      </c>
      <c r="D36" s="28">
        <f>IF($B36="","",SUMIFS('Movimientos'!$D$6:$D$505,'Movimientos'!$B$6:$B$505,$B36,'Movimientos'!$C$6:$C$505,"Alquiler cobrado",'Movimientos'!$A$6:$A$505,"&gt;="&amp;DATE(Annee,2,1),'Movimientos'!$A$6:$A$505,"&lt;"&amp;EDATE(DATE(Annee,2,1),1)))</f>
        <v/>
      </c>
      <c r="E36" s="28">
        <f>IF($B36="","",SUMIFS('Movimientos'!$D$6:$D$505,'Movimientos'!$B$6:$B$505,$B36,'Movimientos'!$C$6:$C$505,"Alquiler cobrado",'Movimientos'!$A$6:$A$505,"&gt;="&amp;DATE(Annee,3,1),'Movimientos'!$A$6:$A$505,"&lt;"&amp;EDATE(DATE(Annee,3,1),1)))</f>
        <v/>
      </c>
      <c r="F36" s="28">
        <f>IF($B36="","",SUMIFS('Movimientos'!$D$6:$D$505,'Movimientos'!$B$6:$B$505,$B36,'Movimientos'!$C$6:$C$505,"Alquiler cobrado",'Movimientos'!$A$6:$A$505,"&gt;="&amp;DATE(Annee,4,1),'Movimientos'!$A$6:$A$505,"&lt;"&amp;EDATE(DATE(Annee,4,1),1)))</f>
        <v/>
      </c>
      <c r="G36" s="28">
        <f>IF($B36="","",SUMIFS('Movimientos'!$D$6:$D$505,'Movimientos'!$B$6:$B$505,$B36,'Movimientos'!$C$6:$C$505,"Alquiler cobrado",'Movimientos'!$A$6:$A$505,"&gt;="&amp;DATE(Annee,5,1),'Movimientos'!$A$6:$A$505,"&lt;"&amp;EDATE(DATE(Annee,5,1),1)))</f>
        <v/>
      </c>
      <c r="H36" s="28">
        <f>IF($B36="","",SUMIFS('Movimientos'!$D$6:$D$505,'Movimientos'!$B$6:$B$505,$B36,'Movimientos'!$C$6:$C$505,"Alquiler cobrado",'Movimientos'!$A$6:$A$505,"&gt;="&amp;DATE(Annee,6,1),'Movimientos'!$A$6:$A$505,"&lt;"&amp;EDATE(DATE(Annee,6,1),1)))</f>
        <v/>
      </c>
      <c r="I36" s="28">
        <f>IF($B36="","",SUMIFS('Movimientos'!$D$6:$D$505,'Movimientos'!$B$6:$B$505,$B36,'Movimientos'!$C$6:$C$505,"Alquiler cobrado",'Movimientos'!$A$6:$A$505,"&gt;="&amp;DATE(Annee,7,1),'Movimientos'!$A$6:$A$505,"&lt;"&amp;EDATE(DATE(Annee,7,1),1)))</f>
        <v/>
      </c>
      <c r="J36" s="28">
        <f>IF($B36="","",SUMIFS('Movimientos'!$D$6:$D$505,'Movimientos'!$B$6:$B$505,$B36,'Movimientos'!$C$6:$C$505,"Alquiler cobrado",'Movimientos'!$A$6:$A$505,"&gt;="&amp;DATE(Annee,8,1),'Movimientos'!$A$6:$A$505,"&lt;"&amp;EDATE(DATE(Annee,8,1),1)))</f>
        <v/>
      </c>
      <c r="K36" s="28">
        <f>IF($B36="","",SUMIFS('Movimientos'!$D$6:$D$505,'Movimientos'!$B$6:$B$505,$B36,'Movimientos'!$C$6:$C$505,"Alquiler cobrado",'Movimientos'!$A$6:$A$505,"&gt;="&amp;DATE(Annee,9,1),'Movimientos'!$A$6:$A$505,"&lt;"&amp;EDATE(DATE(Annee,9,1),1)))</f>
        <v/>
      </c>
      <c r="L36" s="28">
        <f>IF($B36="","",SUMIFS('Movimientos'!$D$6:$D$505,'Movimientos'!$B$6:$B$505,$B36,'Movimientos'!$C$6:$C$505,"Alquiler cobrado",'Movimientos'!$A$6:$A$505,"&gt;="&amp;DATE(Annee,10,1),'Movimientos'!$A$6:$A$505,"&lt;"&amp;EDATE(DATE(Annee,10,1),1)))</f>
        <v/>
      </c>
      <c r="M36" s="28">
        <f>IF($B36="","",SUMIFS('Movimientos'!$D$6:$D$505,'Movimientos'!$B$6:$B$505,$B36,'Movimientos'!$C$6:$C$505,"Alquiler cobrado",'Movimientos'!$A$6:$A$505,"&gt;="&amp;DATE(Annee,11,1),'Movimientos'!$A$6:$A$505,"&lt;"&amp;EDATE(DATE(Annee,11,1),1)))</f>
        <v/>
      </c>
      <c r="N36" s="28">
        <f>IF($B36="","",SUMIFS('Movimientos'!$D$6:$D$505,'Movimientos'!$B$6:$B$505,$B36,'Movimientos'!$C$6:$C$505,"Alquiler cobrado",'Movimientos'!$A$6:$A$505,"&gt;="&amp;DATE(Annee,12,1),'Movimientos'!$A$6:$A$505,"&lt;"&amp;EDATE(DATE(Annee,12,1),1)))</f>
        <v/>
      </c>
    </row>
    <row r="37">
      <c r="B37" s="22">
        <f>B13</f>
        <v/>
      </c>
      <c r="C37" s="28">
        <f>IF($B37="","",SUMIFS('Movimientos'!$D$6:$D$505,'Movimientos'!$B$6:$B$505,$B37,'Movimientos'!$C$6:$C$505,"Alquiler cobrado",'Movimientos'!$A$6:$A$505,"&gt;="&amp;DATE(Annee,1,1),'Movimientos'!$A$6:$A$505,"&lt;"&amp;EDATE(DATE(Annee,1,1),1)))</f>
        <v/>
      </c>
      <c r="D37" s="28">
        <f>IF($B37="","",SUMIFS('Movimientos'!$D$6:$D$505,'Movimientos'!$B$6:$B$505,$B37,'Movimientos'!$C$6:$C$505,"Alquiler cobrado",'Movimientos'!$A$6:$A$505,"&gt;="&amp;DATE(Annee,2,1),'Movimientos'!$A$6:$A$505,"&lt;"&amp;EDATE(DATE(Annee,2,1),1)))</f>
        <v/>
      </c>
      <c r="E37" s="28">
        <f>IF($B37="","",SUMIFS('Movimientos'!$D$6:$D$505,'Movimientos'!$B$6:$B$505,$B37,'Movimientos'!$C$6:$C$505,"Alquiler cobrado",'Movimientos'!$A$6:$A$505,"&gt;="&amp;DATE(Annee,3,1),'Movimientos'!$A$6:$A$505,"&lt;"&amp;EDATE(DATE(Annee,3,1),1)))</f>
        <v/>
      </c>
      <c r="F37" s="28">
        <f>IF($B37="","",SUMIFS('Movimientos'!$D$6:$D$505,'Movimientos'!$B$6:$B$505,$B37,'Movimientos'!$C$6:$C$505,"Alquiler cobrado",'Movimientos'!$A$6:$A$505,"&gt;="&amp;DATE(Annee,4,1),'Movimientos'!$A$6:$A$505,"&lt;"&amp;EDATE(DATE(Annee,4,1),1)))</f>
        <v/>
      </c>
      <c r="G37" s="28">
        <f>IF($B37="","",SUMIFS('Movimientos'!$D$6:$D$505,'Movimientos'!$B$6:$B$505,$B37,'Movimientos'!$C$6:$C$505,"Alquiler cobrado",'Movimientos'!$A$6:$A$505,"&gt;="&amp;DATE(Annee,5,1),'Movimientos'!$A$6:$A$505,"&lt;"&amp;EDATE(DATE(Annee,5,1),1)))</f>
        <v/>
      </c>
      <c r="H37" s="28">
        <f>IF($B37="","",SUMIFS('Movimientos'!$D$6:$D$505,'Movimientos'!$B$6:$B$505,$B37,'Movimientos'!$C$6:$C$505,"Alquiler cobrado",'Movimientos'!$A$6:$A$505,"&gt;="&amp;DATE(Annee,6,1),'Movimientos'!$A$6:$A$505,"&lt;"&amp;EDATE(DATE(Annee,6,1),1)))</f>
        <v/>
      </c>
      <c r="I37" s="28">
        <f>IF($B37="","",SUMIFS('Movimientos'!$D$6:$D$505,'Movimientos'!$B$6:$B$505,$B37,'Movimientos'!$C$6:$C$505,"Alquiler cobrado",'Movimientos'!$A$6:$A$505,"&gt;="&amp;DATE(Annee,7,1),'Movimientos'!$A$6:$A$505,"&lt;"&amp;EDATE(DATE(Annee,7,1),1)))</f>
        <v/>
      </c>
      <c r="J37" s="28">
        <f>IF($B37="","",SUMIFS('Movimientos'!$D$6:$D$505,'Movimientos'!$B$6:$B$505,$B37,'Movimientos'!$C$6:$C$505,"Alquiler cobrado",'Movimientos'!$A$6:$A$505,"&gt;="&amp;DATE(Annee,8,1),'Movimientos'!$A$6:$A$505,"&lt;"&amp;EDATE(DATE(Annee,8,1),1)))</f>
        <v/>
      </c>
      <c r="K37" s="28">
        <f>IF($B37="","",SUMIFS('Movimientos'!$D$6:$D$505,'Movimientos'!$B$6:$B$505,$B37,'Movimientos'!$C$6:$C$505,"Alquiler cobrado",'Movimientos'!$A$6:$A$505,"&gt;="&amp;DATE(Annee,9,1),'Movimientos'!$A$6:$A$505,"&lt;"&amp;EDATE(DATE(Annee,9,1),1)))</f>
        <v/>
      </c>
      <c r="L37" s="28">
        <f>IF($B37="","",SUMIFS('Movimientos'!$D$6:$D$505,'Movimientos'!$B$6:$B$505,$B37,'Movimientos'!$C$6:$C$505,"Alquiler cobrado",'Movimientos'!$A$6:$A$505,"&gt;="&amp;DATE(Annee,10,1),'Movimientos'!$A$6:$A$505,"&lt;"&amp;EDATE(DATE(Annee,10,1),1)))</f>
        <v/>
      </c>
      <c r="M37" s="28">
        <f>IF($B37="","",SUMIFS('Movimientos'!$D$6:$D$505,'Movimientos'!$B$6:$B$505,$B37,'Movimientos'!$C$6:$C$505,"Alquiler cobrado",'Movimientos'!$A$6:$A$505,"&gt;="&amp;DATE(Annee,11,1),'Movimientos'!$A$6:$A$505,"&lt;"&amp;EDATE(DATE(Annee,11,1),1)))</f>
        <v/>
      </c>
      <c r="N37" s="28">
        <f>IF($B37="","",SUMIFS('Movimientos'!$D$6:$D$505,'Movimientos'!$B$6:$B$505,$B37,'Movimientos'!$C$6:$C$505,"Alquiler cobrado",'Movimientos'!$A$6:$A$505,"&gt;="&amp;DATE(Annee,12,1),'Movimientos'!$A$6:$A$505,"&lt;"&amp;EDATE(DATE(Annee,12,1),1)))</f>
        <v/>
      </c>
    </row>
    <row r="38">
      <c r="B38" s="22">
        <f>B14</f>
        <v/>
      </c>
      <c r="C38" s="28">
        <f>IF($B38="","",SUMIFS('Movimientos'!$D$6:$D$505,'Movimientos'!$B$6:$B$505,$B38,'Movimientos'!$C$6:$C$505,"Alquiler cobrado",'Movimientos'!$A$6:$A$505,"&gt;="&amp;DATE(Annee,1,1),'Movimientos'!$A$6:$A$505,"&lt;"&amp;EDATE(DATE(Annee,1,1),1)))</f>
        <v/>
      </c>
      <c r="D38" s="28">
        <f>IF($B38="","",SUMIFS('Movimientos'!$D$6:$D$505,'Movimientos'!$B$6:$B$505,$B38,'Movimientos'!$C$6:$C$505,"Alquiler cobrado",'Movimientos'!$A$6:$A$505,"&gt;="&amp;DATE(Annee,2,1),'Movimientos'!$A$6:$A$505,"&lt;"&amp;EDATE(DATE(Annee,2,1),1)))</f>
        <v/>
      </c>
      <c r="E38" s="28">
        <f>IF($B38="","",SUMIFS('Movimientos'!$D$6:$D$505,'Movimientos'!$B$6:$B$505,$B38,'Movimientos'!$C$6:$C$505,"Alquiler cobrado",'Movimientos'!$A$6:$A$505,"&gt;="&amp;DATE(Annee,3,1),'Movimientos'!$A$6:$A$505,"&lt;"&amp;EDATE(DATE(Annee,3,1),1)))</f>
        <v/>
      </c>
      <c r="F38" s="28">
        <f>IF($B38="","",SUMIFS('Movimientos'!$D$6:$D$505,'Movimientos'!$B$6:$B$505,$B38,'Movimientos'!$C$6:$C$505,"Alquiler cobrado",'Movimientos'!$A$6:$A$505,"&gt;="&amp;DATE(Annee,4,1),'Movimientos'!$A$6:$A$505,"&lt;"&amp;EDATE(DATE(Annee,4,1),1)))</f>
        <v/>
      </c>
      <c r="G38" s="28">
        <f>IF($B38="","",SUMIFS('Movimientos'!$D$6:$D$505,'Movimientos'!$B$6:$B$505,$B38,'Movimientos'!$C$6:$C$505,"Alquiler cobrado",'Movimientos'!$A$6:$A$505,"&gt;="&amp;DATE(Annee,5,1),'Movimientos'!$A$6:$A$505,"&lt;"&amp;EDATE(DATE(Annee,5,1),1)))</f>
        <v/>
      </c>
      <c r="H38" s="28">
        <f>IF($B38="","",SUMIFS('Movimientos'!$D$6:$D$505,'Movimientos'!$B$6:$B$505,$B38,'Movimientos'!$C$6:$C$505,"Alquiler cobrado",'Movimientos'!$A$6:$A$505,"&gt;="&amp;DATE(Annee,6,1),'Movimientos'!$A$6:$A$505,"&lt;"&amp;EDATE(DATE(Annee,6,1),1)))</f>
        <v/>
      </c>
      <c r="I38" s="28">
        <f>IF($B38="","",SUMIFS('Movimientos'!$D$6:$D$505,'Movimientos'!$B$6:$B$505,$B38,'Movimientos'!$C$6:$C$505,"Alquiler cobrado",'Movimientos'!$A$6:$A$505,"&gt;="&amp;DATE(Annee,7,1),'Movimientos'!$A$6:$A$505,"&lt;"&amp;EDATE(DATE(Annee,7,1),1)))</f>
        <v/>
      </c>
      <c r="J38" s="28">
        <f>IF($B38="","",SUMIFS('Movimientos'!$D$6:$D$505,'Movimientos'!$B$6:$B$505,$B38,'Movimientos'!$C$6:$C$505,"Alquiler cobrado",'Movimientos'!$A$6:$A$505,"&gt;="&amp;DATE(Annee,8,1),'Movimientos'!$A$6:$A$505,"&lt;"&amp;EDATE(DATE(Annee,8,1),1)))</f>
        <v/>
      </c>
      <c r="K38" s="28">
        <f>IF($B38="","",SUMIFS('Movimientos'!$D$6:$D$505,'Movimientos'!$B$6:$B$505,$B38,'Movimientos'!$C$6:$C$505,"Alquiler cobrado",'Movimientos'!$A$6:$A$505,"&gt;="&amp;DATE(Annee,9,1),'Movimientos'!$A$6:$A$505,"&lt;"&amp;EDATE(DATE(Annee,9,1),1)))</f>
        <v/>
      </c>
      <c r="L38" s="28">
        <f>IF($B38="","",SUMIFS('Movimientos'!$D$6:$D$505,'Movimientos'!$B$6:$B$505,$B38,'Movimientos'!$C$6:$C$505,"Alquiler cobrado",'Movimientos'!$A$6:$A$505,"&gt;="&amp;DATE(Annee,10,1),'Movimientos'!$A$6:$A$505,"&lt;"&amp;EDATE(DATE(Annee,10,1),1)))</f>
        <v/>
      </c>
      <c r="M38" s="28">
        <f>IF($B38="","",SUMIFS('Movimientos'!$D$6:$D$505,'Movimientos'!$B$6:$B$505,$B38,'Movimientos'!$C$6:$C$505,"Alquiler cobrado",'Movimientos'!$A$6:$A$505,"&gt;="&amp;DATE(Annee,11,1),'Movimientos'!$A$6:$A$505,"&lt;"&amp;EDATE(DATE(Annee,11,1),1)))</f>
        <v/>
      </c>
      <c r="N38" s="28">
        <f>IF($B38="","",SUMIFS('Movimientos'!$D$6:$D$505,'Movimientos'!$B$6:$B$505,$B38,'Movimientos'!$C$6:$C$505,"Alquiler cobrado",'Movimientos'!$A$6:$A$505,"&gt;="&amp;DATE(Annee,12,1),'Movimientos'!$A$6:$A$505,"&lt;"&amp;EDATE(DATE(Annee,12,1),1)))</f>
        <v/>
      </c>
    </row>
    <row r="39">
      <c r="B39" s="22">
        <f>B15</f>
        <v/>
      </c>
      <c r="C39" s="28">
        <f>IF($B39="","",SUMIFS('Movimientos'!$D$6:$D$505,'Movimientos'!$B$6:$B$505,$B39,'Movimientos'!$C$6:$C$505,"Alquiler cobrado",'Movimientos'!$A$6:$A$505,"&gt;="&amp;DATE(Annee,1,1),'Movimientos'!$A$6:$A$505,"&lt;"&amp;EDATE(DATE(Annee,1,1),1)))</f>
        <v/>
      </c>
      <c r="D39" s="28">
        <f>IF($B39="","",SUMIFS('Movimientos'!$D$6:$D$505,'Movimientos'!$B$6:$B$505,$B39,'Movimientos'!$C$6:$C$505,"Alquiler cobrado",'Movimientos'!$A$6:$A$505,"&gt;="&amp;DATE(Annee,2,1),'Movimientos'!$A$6:$A$505,"&lt;"&amp;EDATE(DATE(Annee,2,1),1)))</f>
        <v/>
      </c>
      <c r="E39" s="28">
        <f>IF($B39="","",SUMIFS('Movimientos'!$D$6:$D$505,'Movimientos'!$B$6:$B$505,$B39,'Movimientos'!$C$6:$C$505,"Alquiler cobrado",'Movimientos'!$A$6:$A$505,"&gt;="&amp;DATE(Annee,3,1),'Movimientos'!$A$6:$A$505,"&lt;"&amp;EDATE(DATE(Annee,3,1),1)))</f>
        <v/>
      </c>
      <c r="F39" s="28">
        <f>IF($B39="","",SUMIFS('Movimientos'!$D$6:$D$505,'Movimientos'!$B$6:$B$505,$B39,'Movimientos'!$C$6:$C$505,"Alquiler cobrado",'Movimientos'!$A$6:$A$505,"&gt;="&amp;DATE(Annee,4,1),'Movimientos'!$A$6:$A$505,"&lt;"&amp;EDATE(DATE(Annee,4,1),1)))</f>
        <v/>
      </c>
      <c r="G39" s="28">
        <f>IF($B39="","",SUMIFS('Movimientos'!$D$6:$D$505,'Movimientos'!$B$6:$B$505,$B39,'Movimientos'!$C$6:$C$505,"Alquiler cobrado",'Movimientos'!$A$6:$A$505,"&gt;="&amp;DATE(Annee,5,1),'Movimientos'!$A$6:$A$505,"&lt;"&amp;EDATE(DATE(Annee,5,1),1)))</f>
        <v/>
      </c>
      <c r="H39" s="28">
        <f>IF($B39="","",SUMIFS('Movimientos'!$D$6:$D$505,'Movimientos'!$B$6:$B$505,$B39,'Movimientos'!$C$6:$C$505,"Alquiler cobrado",'Movimientos'!$A$6:$A$505,"&gt;="&amp;DATE(Annee,6,1),'Movimientos'!$A$6:$A$505,"&lt;"&amp;EDATE(DATE(Annee,6,1),1)))</f>
        <v/>
      </c>
      <c r="I39" s="28">
        <f>IF($B39="","",SUMIFS('Movimientos'!$D$6:$D$505,'Movimientos'!$B$6:$B$505,$B39,'Movimientos'!$C$6:$C$505,"Alquiler cobrado",'Movimientos'!$A$6:$A$505,"&gt;="&amp;DATE(Annee,7,1),'Movimientos'!$A$6:$A$505,"&lt;"&amp;EDATE(DATE(Annee,7,1),1)))</f>
        <v/>
      </c>
      <c r="J39" s="28">
        <f>IF($B39="","",SUMIFS('Movimientos'!$D$6:$D$505,'Movimientos'!$B$6:$B$505,$B39,'Movimientos'!$C$6:$C$505,"Alquiler cobrado",'Movimientos'!$A$6:$A$505,"&gt;="&amp;DATE(Annee,8,1),'Movimientos'!$A$6:$A$505,"&lt;"&amp;EDATE(DATE(Annee,8,1),1)))</f>
        <v/>
      </c>
      <c r="K39" s="28">
        <f>IF($B39="","",SUMIFS('Movimientos'!$D$6:$D$505,'Movimientos'!$B$6:$B$505,$B39,'Movimientos'!$C$6:$C$505,"Alquiler cobrado",'Movimientos'!$A$6:$A$505,"&gt;="&amp;DATE(Annee,9,1),'Movimientos'!$A$6:$A$505,"&lt;"&amp;EDATE(DATE(Annee,9,1),1)))</f>
        <v/>
      </c>
      <c r="L39" s="28">
        <f>IF($B39="","",SUMIFS('Movimientos'!$D$6:$D$505,'Movimientos'!$B$6:$B$505,$B39,'Movimientos'!$C$6:$C$505,"Alquiler cobrado",'Movimientos'!$A$6:$A$505,"&gt;="&amp;DATE(Annee,10,1),'Movimientos'!$A$6:$A$505,"&lt;"&amp;EDATE(DATE(Annee,10,1),1)))</f>
        <v/>
      </c>
      <c r="M39" s="28">
        <f>IF($B39="","",SUMIFS('Movimientos'!$D$6:$D$505,'Movimientos'!$B$6:$B$505,$B39,'Movimientos'!$C$6:$C$505,"Alquiler cobrado",'Movimientos'!$A$6:$A$505,"&gt;="&amp;DATE(Annee,11,1),'Movimientos'!$A$6:$A$505,"&lt;"&amp;EDATE(DATE(Annee,11,1),1)))</f>
        <v/>
      </c>
      <c r="N39" s="28">
        <f>IF($B39="","",SUMIFS('Movimientos'!$D$6:$D$505,'Movimientos'!$B$6:$B$505,$B39,'Movimientos'!$C$6:$C$505,"Alquiler cobrado",'Movimientos'!$A$6:$A$505,"&gt;="&amp;DATE(Annee,12,1),'Movimientos'!$A$6:$A$505,"&lt;"&amp;EDATE(DATE(Annee,12,1),1)))</f>
        <v/>
      </c>
    </row>
    <row r="40">
      <c r="B40" s="22">
        <f>B16</f>
        <v/>
      </c>
      <c r="C40" s="28">
        <f>IF($B40="","",SUMIFS('Movimientos'!$D$6:$D$505,'Movimientos'!$B$6:$B$505,$B40,'Movimientos'!$C$6:$C$505,"Alquiler cobrado",'Movimientos'!$A$6:$A$505,"&gt;="&amp;DATE(Annee,1,1),'Movimientos'!$A$6:$A$505,"&lt;"&amp;EDATE(DATE(Annee,1,1),1)))</f>
        <v/>
      </c>
      <c r="D40" s="28">
        <f>IF($B40="","",SUMIFS('Movimientos'!$D$6:$D$505,'Movimientos'!$B$6:$B$505,$B40,'Movimientos'!$C$6:$C$505,"Alquiler cobrado",'Movimientos'!$A$6:$A$505,"&gt;="&amp;DATE(Annee,2,1),'Movimientos'!$A$6:$A$505,"&lt;"&amp;EDATE(DATE(Annee,2,1),1)))</f>
        <v/>
      </c>
      <c r="E40" s="28">
        <f>IF($B40="","",SUMIFS('Movimientos'!$D$6:$D$505,'Movimientos'!$B$6:$B$505,$B40,'Movimientos'!$C$6:$C$505,"Alquiler cobrado",'Movimientos'!$A$6:$A$505,"&gt;="&amp;DATE(Annee,3,1),'Movimientos'!$A$6:$A$505,"&lt;"&amp;EDATE(DATE(Annee,3,1),1)))</f>
        <v/>
      </c>
      <c r="F40" s="28">
        <f>IF($B40="","",SUMIFS('Movimientos'!$D$6:$D$505,'Movimientos'!$B$6:$B$505,$B40,'Movimientos'!$C$6:$C$505,"Alquiler cobrado",'Movimientos'!$A$6:$A$505,"&gt;="&amp;DATE(Annee,4,1),'Movimientos'!$A$6:$A$505,"&lt;"&amp;EDATE(DATE(Annee,4,1),1)))</f>
        <v/>
      </c>
      <c r="G40" s="28">
        <f>IF($B40="","",SUMIFS('Movimientos'!$D$6:$D$505,'Movimientos'!$B$6:$B$505,$B40,'Movimientos'!$C$6:$C$505,"Alquiler cobrado",'Movimientos'!$A$6:$A$505,"&gt;="&amp;DATE(Annee,5,1),'Movimientos'!$A$6:$A$505,"&lt;"&amp;EDATE(DATE(Annee,5,1),1)))</f>
        <v/>
      </c>
      <c r="H40" s="28">
        <f>IF($B40="","",SUMIFS('Movimientos'!$D$6:$D$505,'Movimientos'!$B$6:$B$505,$B40,'Movimientos'!$C$6:$C$505,"Alquiler cobrado",'Movimientos'!$A$6:$A$505,"&gt;="&amp;DATE(Annee,6,1),'Movimientos'!$A$6:$A$505,"&lt;"&amp;EDATE(DATE(Annee,6,1),1)))</f>
        <v/>
      </c>
      <c r="I40" s="28">
        <f>IF($B40="","",SUMIFS('Movimientos'!$D$6:$D$505,'Movimientos'!$B$6:$B$505,$B40,'Movimientos'!$C$6:$C$505,"Alquiler cobrado",'Movimientos'!$A$6:$A$505,"&gt;="&amp;DATE(Annee,7,1),'Movimientos'!$A$6:$A$505,"&lt;"&amp;EDATE(DATE(Annee,7,1),1)))</f>
        <v/>
      </c>
      <c r="J40" s="28">
        <f>IF($B40="","",SUMIFS('Movimientos'!$D$6:$D$505,'Movimientos'!$B$6:$B$505,$B40,'Movimientos'!$C$6:$C$505,"Alquiler cobrado",'Movimientos'!$A$6:$A$505,"&gt;="&amp;DATE(Annee,8,1),'Movimientos'!$A$6:$A$505,"&lt;"&amp;EDATE(DATE(Annee,8,1),1)))</f>
        <v/>
      </c>
      <c r="K40" s="28">
        <f>IF($B40="","",SUMIFS('Movimientos'!$D$6:$D$505,'Movimientos'!$B$6:$B$505,$B40,'Movimientos'!$C$6:$C$505,"Alquiler cobrado",'Movimientos'!$A$6:$A$505,"&gt;="&amp;DATE(Annee,9,1),'Movimientos'!$A$6:$A$505,"&lt;"&amp;EDATE(DATE(Annee,9,1),1)))</f>
        <v/>
      </c>
      <c r="L40" s="28">
        <f>IF($B40="","",SUMIFS('Movimientos'!$D$6:$D$505,'Movimientos'!$B$6:$B$505,$B40,'Movimientos'!$C$6:$C$505,"Alquiler cobrado",'Movimientos'!$A$6:$A$505,"&gt;="&amp;DATE(Annee,10,1),'Movimientos'!$A$6:$A$505,"&lt;"&amp;EDATE(DATE(Annee,10,1),1)))</f>
        <v/>
      </c>
      <c r="M40" s="28">
        <f>IF($B40="","",SUMIFS('Movimientos'!$D$6:$D$505,'Movimientos'!$B$6:$B$505,$B40,'Movimientos'!$C$6:$C$505,"Alquiler cobrado",'Movimientos'!$A$6:$A$505,"&gt;="&amp;DATE(Annee,11,1),'Movimientos'!$A$6:$A$505,"&lt;"&amp;EDATE(DATE(Annee,11,1),1)))</f>
        <v/>
      </c>
      <c r="N40" s="28">
        <f>IF($B40="","",SUMIFS('Movimientos'!$D$6:$D$505,'Movimientos'!$B$6:$B$505,$B40,'Movimientos'!$C$6:$C$505,"Alquiler cobrado",'Movimientos'!$A$6:$A$505,"&gt;="&amp;DATE(Annee,12,1),'Movimientos'!$A$6:$A$505,"&lt;"&amp;EDATE(DATE(Annee,12,1),1)))</f>
        <v/>
      </c>
    </row>
    <row r="41">
      <c r="B41" s="22">
        <f>B17</f>
        <v/>
      </c>
      <c r="C41" s="28">
        <f>IF($B41="","",SUMIFS('Movimientos'!$D$6:$D$505,'Movimientos'!$B$6:$B$505,$B41,'Movimientos'!$C$6:$C$505,"Alquiler cobrado",'Movimientos'!$A$6:$A$505,"&gt;="&amp;DATE(Annee,1,1),'Movimientos'!$A$6:$A$505,"&lt;"&amp;EDATE(DATE(Annee,1,1),1)))</f>
        <v/>
      </c>
      <c r="D41" s="28">
        <f>IF($B41="","",SUMIFS('Movimientos'!$D$6:$D$505,'Movimientos'!$B$6:$B$505,$B41,'Movimientos'!$C$6:$C$505,"Alquiler cobrado",'Movimientos'!$A$6:$A$505,"&gt;="&amp;DATE(Annee,2,1),'Movimientos'!$A$6:$A$505,"&lt;"&amp;EDATE(DATE(Annee,2,1),1)))</f>
        <v/>
      </c>
      <c r="E41" s="28">
        <f>IF($B41="","",SUMIFS('Movimientos'!$D$6:$D$505,'Movimientos'!$B$6:$B$505,$B41,'Movimientos'!$C$6:$C$505,"Alquiler cobrado",'Movimientos'!$A$6:$A$505,"&gt;="&amp;DATE(Annee,3,1),'Movimientos'!$A$6:$A$505,"&lt;"&amp;EDATE(DATE(Annee,3,1),1)))</f>
        <v/>
      </c>
      <c r="F41" s="28">
        <f>IF($B41="","",SUMIFS('Movimientos'!$D$6:$D$505,'Movimientos'!$B$6:$B$505,$B41,'Movimientos'!$C$6:$C$505,"Alquiler cobrado",'Movimientos'!$A$6:$A$505,"&gt;="&amp;DATE(Annee,4,1),'Movimientos'!$A$6:$A$505,"&lt;"&amp;EDATE(DATE(Annee,4,1),1)))</f>
        <v/>
      </c>
      <c r="G41" s="28">
        <f>IF($B41="","",SUMIFS('Movimientos'!$D$6:$D$505,'Movimientos'!$B$6:$B$505,$B41,'Movimientos'!$C$6:$C$505,"Alquiler cobrado",'Movimientos'!$A$6:$A$505,"&gt;="&amp;DATE(Annee,5,1),'Movimientos'!$A$6:$A$505,"&lt;"&amp;EDATE(DATE(Annee,5,1),1)))</f>
        <v/>
      </c>
      <c r="H41" s="28">
        <f>IF($B41="","",SUMIFS('Movimientos'!$D$6:$D$505,'Movimientos'!$B$6:$B$505,$B41,'Movimientos'!$C$6:$C$505,"Alquiler cobrado",'Movimientos'!$A$6:$A$505,"&gt;="&amp;DATE(Annee,6,1),'Movimientos'!$A$6:$A$505,"&lt;"&amp;EDATE(DATE(Annee,6,1),1)))</f>
        <v/>
      </c>
      <c r="I41" s="28">
        <f>IF($B41="","",SUMIFS('Movimientos'!$D$6:$D$505,'Movimientos'!$B$6:$B$505,$B41,'Movimientos'!$C$6:$C$505,"Alquiler cobrado",'Movimientos'!$A$6:$A$505,"&gt;="&amp;DATE(Annee,7,1),'Movimientos'!$A$6:$A$505,"&lt;"&amp;EDATE(DATE(Annee,7,1),1)))</f>
        <v/>
      </c>
      <c r="J41" s="28">
        <f>IF($B41="","",SUMIFS('Movimientos'!$D$6:$D$505,'Movimientos'!$B$6:$B$505,$B41,'Movimientos'!$C$6:$C$505,"Alquiler cobrado",'Movimientos'!$A$6:$A$505,"&gt;="&amp;DATE(Annee,8,1),'Movimientos'!$A$6:$A$505,"&lt;"&amp;EDATE(DATE(Annee,8,1),1)))</f>
        <v/>
      </c>
      <c r="K41" s="28">
        <f>IF($B41="","",SUMIFS('Movimientos'!$D$6:$D$505,'Movimientos'!$B$6:$B$505,$B41,'Movimientos'!$C$6:$C$505,"Alquiler cobrado",'Movimientos'!$A$6:$A$505,"&gt;="&amp;DATE(Annee,9,1),'Movimientos'!$A$6:$A$505,"&lt;"&amp;EDATE(DATE(Annee,9,1),1)))</f>
        <v/>
      </c>
      <c r="L41" s="28">
        <f>IF($B41="","",SUMIFS('Movimientos'!$D$6:$D$505,'Movimientos'!$B$6:$B$505,$B41,'Movimientos'!$C$6:$C$505,"Alquiler cobrado",'Movimientos'!$A$6:$A$505,"&gt;="&amp;DATE(Annee,10,1),'Movimientos'!$A$6:$A$505,"&lt;"&amp;EDATE(DATE(Annee,10,1),1)))</f>
        <v/>
      </c>
      <c r="M41" s="28">
        <f>IF($B41="","",SUMIFS('Movimientos'!$D$6:$D$505,'Movimientos'!$B$6:$B$505,$B41,'Movimientos'!$C$6:$C$505,"Alquiler cobrado",'Movimientos'!$A$6:$A$505,"&gt;="&amp;DATE(Annee,11,1),'Movimientos'!$A$6:$A$505,"&lt;"&amp;EDATE(DATE(Annee,11,1),1)))</f>
        <v/>
      </c>
      <c r="N41" s="28">
        <f>IF($B41="","",SUMIFS('Movimientos'!$D$6:$D$505,'Movimientos'!$B$6:$B$505,$B41,'Movimientos'!$C$6:$C$505,"Alquiler cobrado",'Movimientos'!$A$6:$A$505,"&gt;="&amp;DATE(Annee,12,1),'Movimientos'!$A$6:$A$505,"&lt;"&amp;EDATE(DATE(Annee,12,1),1)))</f>
        <v/>
      </c>
    </row>
    <row r="42">
      <c r="B42" s="22">
        <f>B18</f>
        <v/>
      </c>
      <c r="C42" s="28">
        <f>IF($B42="","",SUMIFS('Movimientos'!$D$6:$D$505,'Movimientos'!$B$6:$B$505,$B42,'Movimientos'!$C$6:$C$505,"Alquiler cobrado",'Movimientos'!$A$6:$A$505,"&gt;="&amp;DATE(Annee,1,1),'Movimientos'!$A$6:$A$505,"&lt;"&amp;EDATE(DATE(Annee,1,1),1)))</f>
        <v/>
      </c>
      <c r="D42" s="28">
        <f>IF($B42="","",SUMIFS('Movimientos'!$D$6:$D$505,'Movimientos'!$B$6:$B$505,$B42,'Movimientos'!$C$6:$C$505,"Alquiler cobrado",'Movimientos'!$A$6:$A$505,"&gt;="&amp;DATE(Annee,2,1),'Movimientos'!$A$6:$A$505,"&lt;"&amp;EDATE(DATE(Annee,2,1),1)))</f>
        <v/>
      </c>
      <c r="E42" s="28">
        <f>IF($B42="","",SUMIFS('Movimientos'!$D$6:$D$505,'Movimientos'!$B$6:$B$505,$B42,'Movimientos'!$C$6:$C$505,"Alquiler cobrado",'Movimientos'!$A$6:$A$505,"&gt;="&amp;DATE(Annee,3,1),'Movimientos'!$A$6:$A$505,"&lt;"&amp;EDATE(DATE(Annee,3,1),1)))</f>
        <v/>
      </c>
      <c r="F42" s="28">
        <f>IF($B42="","",SUMIFS('Movimientos'!$D$6:$D$505,'Movimientos'!$B$6:$B$505,$B42,'Movimientos'!$C$6:$C$505,"Alquiler cobrado",'Movimientos'!$A$6:$A$505,"&gt;="&amp;DATE(Annee,4,1),'Movimientos'!$A$6:$A$505,"&lt;"&amp;EDATE(DATE(Annee,4,1),1)))</f>
        <v/>
      </c>
      <c r="G42" s="28">
        <f>IF($B42="","",SUMIFS('Movimientos'!$D$6:$D$505,'Movimientos'!$B$6:$B$505,$B42,'Movimientos'!$C$6:$C$505,"Alquiler cobrado",'Movimientos'!$A$6:$A$505,"&gt;="&amp;DATE(Annee,5,1),'Movimientos'!$A$6:$A$505,"&lt;"&amp;EDATE(DATE(Annee,5,1),1)))</f>
        <v/>
      </c>
      <c r="H42" s="28">
        <f>IF($B42="","",SUMIFS('Movimientos'!$D$6:$D$505,'Movimientos'!$B$6:$B$505,$B42,'Movimientos'!$C$6:$C$505,"Alquiler cobrado",'Movimientos'!$A$6:$A$505,"&gt;="&amp;DATE(Annee,6,1),'Movimientos'!$A$6:$A$505,"&lt;"&amp;EDATE(DATE(Annee,6,1),1)))</f>
        <v/>
      </c>
      <c r="I42" s="28">
        <f>IF($B42="","",SUMIFS('Movimientos'!$D$6:$D$505,'Movimientos'!$B$6:$B$505,$B42,'Movimientos'!$C$6:$C$505,"Alquiler cobrado",'Movimientos'!$A$6:$A$505,"&gt;="&amp;DATE(Annee,7,1),'Movimientos'!$A$6:$A$505,"&lt;"&amp;EDATE(DATE(Annee,7,1),1)))</f>
        <v/>
      </c>
      <c r="J42" s="28">
        <f>IF($B42="","",SUMIFS('Movimientos'!$D$6:$D$505,'Movimientos'!$B$6:$B$505,$B42,'Movimientos'!$C$6:$C$505,"Alquiler cobrado",'Movimientos'!$A$6:$A$505,"&gt;="&amp;DATE(Annee,8,1),'Movimientos'!$A$6:$A$505,"&lt;"&amp;EDATE(DATE(Annee,8,1),1)))</f>
        <v/>
      </c>
      <c r="K42" s="28">
        <f>IF($B42="","",SUMIFS('Movimientos'!$D$6:$D$505,'Movimientos'!$B$6:$B$505,$B42,'Movimientos'!$C$6:$C$505,"Alquiler cobrado",'Movimientos'!$A$6:$A$505,"&gt;="&amp;DATE(Annee,9,1),'Movimientos'!$A$6:$A$505,"&lt;"&amp;EDATE(DATE(Annee,9,1),1)))</f>
        <v/>
      </c>
      <c r="L42" s="28">
        <f>IF($B42="","",SUMIFS('Movimientos'!$D$6:$D$505,'Movimientos'!$B$6:$B$505,$B42,'Movimientos'!$C$6:$C$505,"Alquiler cobrado",'Movimientos'!$A$6:$A$505,"&gt;="&amp;DATE(Annee,10,1),'Movimientos'!$A$6:$A$505,"&lt;"&amp;EDATE(DATE(Annee,10,1),1)))</f>
        <v/>
      </c>
      <c r="M42" s="28">
        <f>IF($B42="","",SUMIFS('Movimientos'!$D$6:$D$505,'Movimientos'!$B$6:$B$505,$B42,'Movimientos'!$C$6:$C$505,"Alquiler cobrado",'Movimientos'!$A$6:$A$505,"&gt;="&amp;DATE(Annee,11,1),'Movimientos'!$A$6:$A$505,"&lt;"&amp;EDATE(DATE(Annee,11,1),1)))</f>
        <v/>
      </c>
      <c r="N42" s="28">
        <f>IF($B42="","",SUMIFS('Movimientos'!$D$6:$D$505,'Movimientos'!$B$6:$B$505,$B42,'Movimientos'!$C$6:$C$505,"Alquiler cobrado",'Movimientos'!$A$6:$A$505,"&gt;="&amp;DATE(Annee,12,1),'Movimientos'!$A$6:$A$505,"&lt;"&amp;EDATE(DATE(Annee,12,1),1)))</f>
        <v/>
      </c>
    </row>
    <row r="43">
      <c r="B43" s="22">
        <f>B19</f>
        <v/>
      </c>
      <c r="C43" s="28">
        <f>IF($B43="","",SUMIFS('Movimientos'!$D$6:$D$505,'Movimientos'!$B$6:$B$505,$B43,'Movimientos'!$C$6:$C$505,"Alquiler cobrado",'Movimientos'!$A$6:$A$505,"&gt;="&amp;DATE(Annee,1,1),'Movimientos'!$A$6:$A$505,"&lt;"&amp;EDATE(DATE(Annee,1,1),1)))</f>
        <v/>
      </c>
      <c r="D43" s="28">
        <f>IF($B43="","",SUMIFS('Movimientos'!$D$6:$D$505,'Movimientos'!$B$6:$B$505,$B43,'Movimientos'!$C$6:$C$505,"Alquiler cobrado",'Movimientos'!$A$6:$A$505,"&gt;="&amp;DATE(Annee,2,1),'Movimientos'!$A$6:$A$505,"&lt;"&amp;EDATE(DATE(Annee,2,1),1)))</f>
        <v/>
      </c>
      <c r="E43" s="28">
        <f>IF($B43="","",SUMIFS('Movimientos'!$D$6:$D$505,'Movimientos'!$B$6:$B$505,$B43,'Movimientos'!$C$6:$C$505,"Alquiler cobrado",'Movimientos'!$A$6:$A$505,"&gt;="&amp;DATE(Annee,3,1),'Movimientos'!$A$6:$A$505,"&lt;"&amp;EDATE(DATE(Annee,3,1),1)))</f>
        <v/>
      </c>
      <c r="F43" s="28">
        <f>IF($B43="","",SUMIFS('Movimientos'!$D$6:$D$505,'Movimientos'!$B$6:$B$505,$B43,'Movimientos'!$C$6:$C$505,"Alquiler cobrado",'Movimientos'!$A$6:$A$505,"&gt;="&amp;DATE(Annee,4,1),'Movimientos'!$A$6:$A$505,"&lt;"&amp;EDATE(DATE(Annee,4,1),1)))</f>
        <v/>
      </c>
      <c r="G43" s="28">
        <f>IF($B43="","",SUMIFS('Movimientos'!$D$6:$D$505,'Movimientos'!$B$6:$B$505,$B43,'Movimientos'!$C$6:$C$505,"Alquiler cobrado",'Movimientos'!$A$6:$A$505,"&gt;="&amp;DATE(Annee,5,1),'Movimientos'!$A$6:$A$505,"&lt;"&amp;EDATE(DATE(Annee,5,1),1)))</f>
        <v/>
      </c>
      <c r="H43" s="28">
        <f>IF($B43="","",SUMIFS('Movimientos'!$D$6:$D$505,'Movimientos'!$B$6:$B$505,$B43,'Movimientos'!$C$6:$C$505,"Alquiler cobrado",'Movimientos'!$A$6:$A$505,"&gt;="&amp;DATE(Annee,6,1),'Movimientos'!$A$6:$A$505,"&lt;"&amp;EDATE(DATE(Annee,6,1),1)))</f>
        <v/>
      </c>
      <c r="I43" s="28">
        <f>IF($B43="","",SUMIFS('Movimientos'!$D$6:$D$505,'Movimientos'!$B$6:$B$505,$B43,'Movimientos'!$C$6:$C$505,"Alquiler cobrado",'Movimientos'!$A$6:$A$505,"&gt;="&amp;DATE(Annee,7,1),'Movimientos'!$A$6:$A$505,"&lt;"&amp;EDATE(DATE(Annee,7,1),1)))</f>
        <v/>
      </c>
      <c r="J43" s="28">
        <f>IF($B43="","",SUMIFS('Movimientos'!$D$6:$D$505,'Movimientos'!$B$6:$B$505,$B43,'Movimientos'!$C$6:$C$505,"Alquiler cobrado",'Movimientos'!$A$6:$A$505,"&gt;="&amp;DATE(Annee,8,1),'Movimientos'!$A$6:$A$505,"&lt;"&amp;EDATE(DATE(Annee,8,1),1)))</f>
        <v/>
      </c>
      <c r="K43" s="28">
        <f>IF($B43="","",SUMIFS('Movimientos'!$D$6:$D$505,'Movimientos'!$B$6:$B$505,$B43,'Movimientos'!$C$6:$C$505,"Alquiler cobrado",'Movimientos'!$A$6:$A$505,"&gt;="&amp;DATE(Annee,9,1),'Movimientos'!$A$6:$A$505,"&lt;"&amp;EDATE(DATE(Annee,9,1),1)))</f>
        <v/>
      </c>
      <c r="L43" s="28">
        <f>IF($B43="","",SUMIFS('Movimientos'!$D$6:$D$505,'Movimientos'!$B$6:$B$505,$B43,'Movimientos'!$C$6:$C$505,"Alquiler cobrado",'Movimientos'!$A$6:$A$505,"&gt;="&amp;DATE(Annee,10,1),'Movimientos'!$A$6:$A$505,"&lt;"&amp;EDATE(DATE(Annee,10,1),1)))</f>
        <v/>
      </c>
      <c r="M43" s="28">
        <f>IF($B43="","",SUMIFS('Movimientos'!$D$6:$D$505,'Movimientos'!$B$6:$B$505,$B43,'Movimientos'!$C$6:$C$505,"Alquiler cobrado",'Movimientos'!$A$6:$A$505,"&gt;="&amp;DATE(Annee,11,1),'Movimientos'!$A$6:$A$505,"&lt;"&amp;EDATE(DATE(Annee,11,1),1)))</f>
        <v/>
      </c>
      <c r="N43" s="28">
        <f>IF($B43="","",SUMIFS('Movimientos'!$D$6:$D$505,'Movimientos'!$B$6:$B$505,$B43,'Movimientos'!$C$6:$C$505,"Alquiler cobrado",'Movimientos'!$A$6:$A$505,"&gt;="&amp;DATE(Annee,12,1),'Movimientos'!$A$6:$A$505,"&lt;"&amp;EDATE(DATE(Annee,12,1),1)))</f>
        <v/>
      </c>
    </row>
    <row r="44">
      <c r="B44" s="22">
        <f>B20</f>
        <v/>
      </c>
      <c r="C44" s="28">
        <f>IF($B44="","",SUMIFS('Movimientos'!$D$6:$D$505,'Movimientos'!$B$6:$B$505,$B44,'Movimientos'!$C$6:$C$505,"Alquiler cobrado",'Movimientos'!$A$6:$A$505,"&gt;="&amp;DATE(Annee,1,1),'Movimientos'!$A$6:$A$505,"&lt;"&amp;EDATE(DATE(Annee,1,1),1)))</f>
        <v/>
      </c>
      <c r="D44" s="28">
        <f>IF($B44="","",SUMIFS('Movimientos'!$D$6:$D$505,'Movimientos'!$B$6:$B$505,$B44,'Movimientos'!$C$6:$C$505,"Alquiler cobrado",'Movimientos'!$A$6:$A$505,"&gt;="&amp;DATE(Annee,2,1),'Movimientos'!$A$6:$A$505,"&lt;"&amp;EDATE(DATE(Annee,2,1),1)))</f>
        <v/>
      </c>
      <c r="E44" s="28">
        <f>IF($B44="","",SUMIFS('Movimientos'!$D$6:$D$505,'Movimientos'!$B$6:$B$505,$B44,'Movimientos'!$C$6:$C$505,"Alquiler cobrado",'Movimientos'!$A$6:$A$505,"&gt;="&amp;DATE(Annee,3,1),'Movimientos'!$A$6:$A$505,"&lt;"&amp;EDATE(DATE(Annee,3,1),1)))</f>
        <v/>
      </c>
      <c r="F44" s="28">
        <f>IF($B44="","",SUMIFS('Movimientos'!$D$6:$D$505,'Movimientos'!$B$6:$B$505,$B44,'Movimientos'!$C$6:$C$505,"Alquiler cobrado",'Movimientos'!$A$6:$A$505,"&gt;="&amp;DATE(Annee,4,1),'Movimientos'!$A$6:$A$505,"&lt;"&amp;EDATE(DATE(Annee,4,1),1)))</f>
        <v/>
      </c>
      <c r="G44" s="28">
        <f>IF($B44="","",SUMIFS('Movimientos'!$D$6:$D$505,'Movimientos'!$B$6:$B$505,$B44,'Movimientos'!$C$6:$C$505,"Alquiler cobrado",'Movimientos'!$A$6:$A$505,"&gt;="&amp;DATE(Annee,5,1),'Movimientos'!$A$6:$A$505,"&lt;"&amp;EDATE(DATE(Annee,5,1),1)))</f>
        <v/>
      </c>
      <c r="H44" s="28">
        <f>IF($B44="","",SUMIFS('Movimientos'!$D$6:$D$505,'Movimientos'!$B$6:$B$505,$B44,'Movimientos'!$C$6:$C$505,"Alquiler cobrado",'Movimientos'!$A$6:$A$505,"&gt;="&amp;DATE(Annee,6,1),'Movimientos'!$A$6:$A$505,"&lt;"&amp;EDATE(DATE(Annee,6,1),1)))</f>
        <v/>
      </c>
      <c r="I44" s="28">
        <f>IF($B44="","",SUMIFS('Movimientos'!$D$6:$D$505,'Movimientos'!$B$6:$B$505,$B44,'Movimientos'!$C$6:$C$505,"Alquiler cobrado",'Movimientos'!$A$6:$A$505,"&gt;="&amp;DATE(Annee,7,1),'Movimientos'!$A$6:$A$505,"&lt;"&amp;EDATE(DATE(Annee,7,1),1)))</f>
        <v/>
      </c>
      <c r="J44" s="28">
        <f>IF($B44="","",SUMIFS('Movimientos'!$D$6:$D$505,'Movimientos'!$B$6:$B$505,$B44,'Movimientos'!$C$6:$C$505,"Alquiler cobrado",'Movimientos'!$A$6:$A$505,"&gt;="&amp;DATE(Annee,8,1),'Movimientos'!$A$6:$A$505,"&lt;"&amp;EDATE(DATE(Annee,8,1),1)))</f>
        <v/>
      </c>
      <c r="K44" s="28">
        <f>IF($B44="","",SUMIFS('Movimientos'!$D$6:$D$505,'Movimientos'!$B$6:$B$505,$B44,'Movimientos'!$C$6:$C$505,"Alquiler cobrado",'Movimientos'!$A$6:$A$505,"&gt;="&amp;DATE(Annee,9,1),'Movimientos'!$A$6:$A$505,"&lt;"&amp;EDATE(DATE(Annee,9,1),1)))</f>
        <v/>
      </c>
      <c r="L44" s="28">
        <f>IF($B44="","",SUMIFS('Movimientos'!$D$6:$D$505,'Movimientos'!$B$6:$B$505,$B44,'Movimientos'!$C$6:$C$505,"Alquiler cobrado",'Movimientos'!$A$6:$A$505,"&gt;="&amp;DATE(Annee,10,1),'Movimientos'!$A$6:$A$505,"&lt;"&amp;EDATE(DATE(Annee,10,1),1)))</f>
        <v/>
      </c>
      <c r="M44" s="28">
        <f>IF($B44="","",SUMIFS('Movimientos'!$D$6:$D$505,'Movimientos'!$B$6:$B$505,$B44,'Movimientos'!$C$6:$C$505,"Alquiler cobrado",'Movimientos'!$A$6:$A$505,"&gt;="&amp;DATE(Annee,11,1),'Movimientos'!$A$6:$A$505,"&lt;"&amp;EDATE(DATE(Annee,11,1),1)))</f>
        <v/>
      </c>
      <c r="N44" s="28">
        <f>IF($B44="","",SUMIFS('Movimientos'!$D$6:$D$505,'Movimientos'!$B$6:$B$505,$B44,'Movimientos'!$C$6:$C$505,"Alquiler cobrado",'Movimientos'!$A$6:$A$505,"&gt;="&amp;DATE(Annee,12,1),'Movimientos'!$A$6:$A$505,"&lt;"&amp;EDATE(DATE(Annee,12,1),1)))</f>
        <v/>
      </c>
    </row>
    <row r="45">
      <c r="B45" s="22">
        <f>B21</f>
        <v/>
      </c>
      <c r="C45" s="28">
        <f>IF($B45="","",SUMIFS('Movimientos'!$D$6:$D$505,'Movimientos'!$B$6:$B$505,$B45,'Movimientos'!$C$6:$C$505,"Alquiler cobrado",'Movimientos'!$A$6:$A$505,"&gt;="&amp;DATE(Annee,1,1),'Movimientos'!$A$6:$A$505,"&lt;"&amp;EDATE(DATE(Annee,1,1),1)))</f>
        <v/>
      </c>
      <c r="D45" s="28">
        <f>IF($B45="","",SUMIFS('Movimientos'!$D$6:$D$505,'Movimientos'!$B$6:$B$505,$B45,'Movimientos'!$C$6:$C$505,"Alquiler cobrado",'Movimientos'!$A$6:$A$505,"&gt;="&amp;DATE(Annee,2,1),'Movimientos'!$A$6:$A$505,"&lt;"&amp;EDATE(DATE(Annee,2,1),1)))</f>
        <v/>
      </c>
      <c r="E45" s="28">
        <f>IF($B45="","",SUMIFS('Movimientos'!$D$6:$D$505,'Movimientos'!$B$6:$B$505,$B45,'Movimientos'!$C$6:$C$505,"Alquiler cobrado",'Movimientos'!$A$6:$A$505,"&gt;="&amp;DATE(Annee,3,1),'Movimientos'!$A$6:$A$505,"&lt;"&amp;EDATE(DATE(Annee,3,1),1)))</f>
        <v/>
      </c>
      <c r="F45" s="28">
        <f>IF($B45="","",SUMIFS('Movimientos'!$D$6:$D$505,'Movimientos'!$B$6:$B$505,$B45,'Movimientos'!$C$6:$C$505,"Alquiler cobrado",'Movimientos'!$A$6:$A$505,"&gt;="&amp;DATE(Annee,4,1),'Movimientos'!$A$6:$A$505,"&lt;"&amp;EDATE(DATE(Annee,4,1),1)))</f>
        <v/>
      </c>
      <c r="G45" s="28">
        <f>IF($B45="","",SUMIFS('Movimientos'!$D$6:$D$505,'Movimientos'!$B$6:$B$505,$B45,'Movimientos'!$C$6:$C$505,"Alquiler cobrado",'Movimientos'!$A$6:$A$505,"&gt;="&amp;DATE(Annee,5,1),'Movimientos'!$A$6:$A$505,"&lt;"&amp;EDATE(DATE(Annee,5,1),1)))</f>
        <v/>
      </c>
      <c r="H45" s="28">
        <f>IF($B45="","",SUMIFS('Movimientos'!$D$6:$D$505,'Movimientos'!$B$6:$B$505,$B45,'Movimientos'!$C$6:$C$505,"Alquiler cobrado",'Movimientos'!$A$6:$A$505,"&gt;="&amp;DATE(Annee,6,1),'Movimientos'!$A$6:$A$505,"&lt;"&amp;EDATE(DATE(Annee,6,1),1)))</f>
        <v/>
      </c>
      <c r="I45" s="28">
        <f>IF($B45="","",SUMIFS('Movimientos'!$D$6:$D$505,'Movimientos'!$B$6:$B$505,$B45,'Movimientos'!$C$6:$C$505,"Alquiler cobrado",'Movimientos'!$A$6:$A$505,"&gt;="&amp;DATE(Annee,7,1),'Movimientos'!$A$6:$A$505,"&lt;"&amp;EDATE(DATE(Annee,7,1),1)))</f>
        <v/>
      </c>
      <c r="J45" s="28">
        <f>IF($B45="","",SUMIFS('Movimientos'!$D$6:$D$505,'Movimientos'!$B$6:$B$505,$B45,'Movimientos'!$C$6:$C$505,"Alquiler cobrado",'Movimientos'!$A$6:$A$505,"&gt;="&amp;DATE(Annee,8,1),'Movimientos'!$A$6:$A$505,"&lt;"&amp;EDATE(DATE(Annee,8,1),1)))</f>
        <v/>
      </c>
      <c r="K45" s="28">
        <f>IF($B45="","",SUMIFS('Movimientos'!$D$6:$D$505,'Movimientos'!$B$6:$B$505,$B45,'Movimientos'!$C$6:$C$505,"Alquiler cobrado",'Movimientos'!$A$6:$A$505,"&gt;="&amp;DATE(Annee,9,1),'Movimientos'!$A$6:$A$505,"&lt;"&amp;EDATE(DATE(Annee,9,1),1)))</f>
        <v/>
      </c>
      <c r="L45" s="28">
        <f>IF($B45="","",SUMIFS('Movimientos'!$D$6:$D$505,'Movimientos'!$B$6:$B$505,$B45,'Movimientos'!$C$6:$C$505,"Alquiler cobrado",'Movimientos'!$A$6:$A$505,"&gt;="&amp;DATE(Annee,10,1),'Movimientos'!$A$6:$A$505,"&lt;"&amp;EDATE(DATE(Annee,10,1),1)))</f>
        <v/>
      </c>
      <c r="M45" s="28">
        <f>IF($B45="","",SUMIFS('Movimientos'!$D$6:$D$505,'Movimientos'!$B$6:$B$505,$B45,'Movimientos'!$C$6:$C$505,"Alquiler cobrado",'Movimientos'!$A$6:$A$505,"&gt;="&amp;DATE(Annee,11,1),'Movimientos'!$A$6:$A$505,"&lt;"&amp;EDATE(DATE(Annee,11,1),1)))</f>
        <v/>
      </c>
      <c r="N45" s="28">
        <f>IF($B45="","",SUMIFS('Movimientos'!$D$6:$D$505,'Movimientos'!$B$6:$B$505,$B45,'Movimientos'!$C$6:$C$505,"Alquiler cobrado",'Movimientos'!$A$6:$A$505,"&gt;="&amp;DATE(Annee,12,1),'Movimientos'!$A$6:$A$505,"&lt;"&amp;EDATE(DATE(Annee,12,1),1)))</f>
        <v/>
      </c>
    </row>
    <row r="46">
      <c r="B46" s="22">
        <f>B22</f>
        <v/>
      </c>
      <c r="C46" s="28">
        <f>IF($B46="","",SUMIFS('Movimientos'!$D$6:$D$505,'Movimientos'!$B$6:$B$505,$B46,'Movimientos'!$C$6:$C$505,"Alquiler cobrado",'Movimientos'!$A$6:$A$505,"&gt;="&amp;DATE(Annee,1,1),'Movimientos'!$A$6:$A$505,"&lt;"&amp;EDATE(DATE(Annee,1,1),1)))</f>
        <v/>
      </c>
      <c r="D46" s="28">
        <f>IF($B46="","",SUMIFS('Movimientos'!$D$6:$D$505,'Movimientos'!$B$6:$B$505,$B46,'Movimientos'!$C$6:$C$505,"Alquiler cobrado",'Movimientos'!$A$6:$A$505,"&gt;="&amp;DATE(Annee,2,1),'Movimientos'!$A$6:$A$505,"&lt;"&amp;EDATE(DATE(Annee,2,1),1)))</f>
        <v/>
      </c>
      <c r="E46" s="28">
        <f>IF($B46="","",SUMIFS('Movimientos'!$D$6:$D$505,'Movimientos'!$B$6:$B$505,$B46,'Movimientos'!$C$6:$C$505,"Alquiler cobrado",'Movimientos'!$A$6:$A$505,"&gt;="&amp;DATE(Annee,3,1),'Movimientos'!$A$6:$A$505,"&lt;"&amp;EDATE(DATE(Annee,3,1),1)))</f>
        <v/>
      </c>
      <c r="F46" s="28">
        <f>IF($B46="","",SUMIFS('Movimientos'!$D$6:$D$505,'Movimientos'!$B$6:$B$505,$B46,'Movimientos'!$C$6:$C$505,"Alquiler cobrado",'Movimientos'!$A$6:$A$505,"&gt;="&amp;DATE(Annee,4,1),'Movimientos'!$A$6:$A$505,"&lt;"&amp;EDATE(DATE(Annee,4,1),1)))</f>
        <v/>
      </c>
      <c r="G46" s="28">
        <f>IF($B46="","",SUMIFS('Movimientos'!$D$6:$D$505,'Movimientos'!$B$6:$B$505,$B46,'Movimientos'!$C$6:$C$505,"Alquiler cobrado",'Movimientos'!$A$6:$A$505,"&gt;="&amp;DATE(Annee,5,1),'Movimientos'!$A$6:$A$505,"&lt;"&amp;EDATE(DATE(Annee,5,1),1)))</f>
        <v/>
      </c>
      <c r="H46" s="28">
        <f>IF($B46="","",SUMIFS('Movimientos'!$D$6:$D$505,'Movimientos'!$B$6:$B$505,$B46,'Movimientos'!$C$6:$C$505,"Alquiler cobrado",'Movimientos'!$A$6:$A$505,"&gt;="&amp;DATE(Annee,6,1),'Movimientos'!$A$6:$A$505,"&lt;"&amp;EDATE(DATE(Annee,6,1),1)))</f>
        <v/>
      </c>
      <c r="I46" s="28">
        <f>IF($B46="","",SUMIFS('Movimientos'!$D$6:$D$505,'Movimientos'!$B$6:$B$505,$B46,'Movimientos'!$C$6:$C$505,"Alquiler cobrado",'Movimientos'!$A$6:$A$505,"&gt;="&amp;DATE(Annee,7,1),'Movimientos'!$A$6:$A$505,"&lt;"&amp;EDATE(DATE(Annee,7,1),1)))</f>
        <v/>
      </c>
      <c r="J46" s="28">
        <f>IF($B46="","",SUMIFS('Movimientos'!$D$6:$D$505,'Movimientos'!$B$6:$B$505,$B46,'Movimientos'!$C$6:$C$505,"Alquiler cobrado",'Movimientos'!$A$6:$A$505,"&gt;="&amp;DATE(Annee,8,1),'Movimientos'!$A$6:$A$505,"&lt;"&amp;EDATE(DATE(Annee,8,1),1)))</f>
        <v/>
      </c>
      <c r="K46" s="28">
        <f>IF($B46="","",SUMIFS('Movimientos'!$D$6:$D$505,'Movimientos'!$B$6:$B$505,$B46,'Movimientos'!$C$6:$C$505,"Alquiler cobrado",'Movimientos'!$A$6:$A$505,"&gt;="&amp;DATE(Annee,9,1),'Movimientos'!$A$6:$A$505,"&lt;"&amp;EDATE(DATE(Annee,9,1),1)))</f>
        <v/>
      </c>
      <c r="L46" s="28">
        <f>IF($B46="","",SUMIFS('Movimientos'!$D$6:$D$505,'Movimientos'!$B$6:$B$505,$B46,'Movimientos'!$C$6:$C$505,"Alquiler cobrado",'Movimientos'!$A$6:$A$505,"&gt;="&amp;DATE(Annee,10,1),'Movimientos'!$A$6:$A$505,"&lt;"&amp;EDATE(DATE(Annee,10,1),1)))</f>
        <v/>
      </c>
      <c r="M46" s="28">
        <f>IF($B46="","",SUMIFS('Movimientos'!$D$6:$D$505,'Movimientos'!$B$6:$B$505,$B46,'Movimientos'!$C$6:$C$505,"Alquiler cobrado",'Movimientos'!$A$6:$A$505,"&gt;="&amp;DATE(Annee,11,1),'Movimientos'!$A$6:$A$505,"&lt;"&amp;EDATE(DATE(Annee,11,1),1)))</f>
        <v/>
      </c>
      <c r="N46" s="28">
        <f>IF($B46="","",SUMIFS('Movimientos'!$D$6:$D$505,'Movimientos'!$B$6:$B$505,$B46,'Movimientos'!$C$6:$C$505,"Alquiler cobrado",'Movimientos'!$A$6:$A$505,"&gt;="&amp;DATE(Annee,12,1),'Movimientos'!$A$6:$A$505,"&lt;"&amp;EDATE(DATE(Annee,12,1),1)))</f>
        <v/>
      </c>
    </row>
    <row r="47">
      <c r="B47" s="22">
        <f>B23</f>
        <v/>
      </c>
      <c r="C47" s="28">
        <f>IF($B47="","",SUMIFS('Movimientos'!$D$6:$D$505,'Movimientos'!$B$6:$B$505,$B47,'Movimientos'!$C$6:$C$505,"Alquiler cobrado",'Movimientos'!$A$6:$A$505,"&gt;="&amp;DATE(Annee,1,1),'Movimientos'!$A$6:$A$505,"&lt;"&amp;EDATE(DATE(Annee,1,1),1)))</f>
        <v/>
      </c>
      <c r="D47" s="28">
        <f>IF($B47="","",SUMIFS('Movimientos'!$D$6:$D$505,'Movimientos'!$B$6:$B$505,$B47,'Movimientos'!$C$6:$C$505,"Alquiler cobrado",'Movimientos'!$A$6:$A$505,"&gt;="&amp;DATE(Annee,2,1),'Movimientos'!$A$6:$A$505,"&lt;"&amp;EDATE(DATE(Annee,2,1),1)))</f>
        <v/>
      </c>
      <c r="E47" s="28">
        <f>IF($B47="","",SUMIFS('Movimientos'!$D$6:$D$505,'Movimientos'!$B$6:$B$505,$B47,'Movimientos'!$C$6:$C$505,"Alquiler cobrado",'Movimientos'!$A$6:$A$505,"&gt;="&amp;DATE(Annee,3,1),'Movimientos'!$A$6:$A$505,"&lt;"&amp;EDATE(DATE(Annee,3,1),1)))</f>
        <v/>
      </c>
      <c r="F47" s="28">
        <f>IF($B47="","",SUMIFS('Movimientos'!$D$6:$D$505,'Movimientos'!$B$6:$B$505,$B47,'Movimientos'!$C$6:$C$505,"Alquiler cobrado",'Movimientos'!$A$6:$A$505,"&gt;="&amp;DATE(Annee,4,1),'Movimientos'!$A$6:$A$505,"&lt;"&amp;EDATE(DATE(Annee,4,1),1)))</f>
        <v/>
      </c>
      <c r="G47" s="28">
        <f>IF($B47="","",SUMIFS('Movimientos'!$D$6:$D$505,'Movimientos'!$B$6:$B$505,$B47,'Movimientos'!$C$6:$C$505,"Alquiler cobrado",'Movimientos'!$A$6:$A$505,"&gt;="&amp;DATE(Annee,5,1),'Movimientos'!$A$6:$A$505,"&lt;"&amp;EDATE(DATE(Annee,5,1),1)))</f>
        <v/>
      </c>
      <c r="H47" s="28">
        <f>IF($B47="","",SUMIFS('Movimientos'!$D$6:$D$505,'Movimientos'!$B$6:$B$505,$B47,'Movimientos'!$C$6:$C$505,"Alquiler cobrado",'Movimientos'!$A$6:$A$505,"&gt;="&amp;DATE(Annee,6,1),'Movimientos'!$A$6:$A$505,"&lt;"&amp;EDATE(DATE(Annee,6,1),1)))</f>
        <v/>
      </c>
      <c r="I47" s="28">
        <f>IF($B47="","",SUMIFS('Movimientos'!$D$6:$D$505,'Movimientos'!$B$6:$B$505,$B47,'Movimientos'!$C$6:$C$505,"Alquiler cobrado",'Movimientos'!$A$6:$A$505,"&gt;="&amp;DATE(Annee,7,1),'Movimientos'!$A$6:$A$505,"&lt;"&amp;EDATE(DATE(Annee,7,1),1)))</f>
        <v/>
      </c>
      <c r="J47" s="28">
        <f>IF($B47="","",SUMIFS('Movimientos'!$D$6:$D$505,'Movimientos'!$B$6:$B$505,$B47,'Movimientos'!$C$6:$C$505,"Alquiler cobrado",'Movimientos'!$A$6:$A$505,"&gt;="&amp;DATE(Annee,8,1),'Movimientos'!$A$6:$A$505,"&lt;"&amp;EDATE(DATE(Annee,8,1),1)))</f>
        <v/>
      </c>
      <c r="K47" s="28">
        <f>IF($B47="","",SUMIFS('Movimientos'!$D$6:$D$505,'Movimientos'!$B$6:$B$505,$B47,'Movimientos'!$C$6:$C$505,"Alquiler cobrado",'Movimientos'!$A$6:$A$505,"&gt;="&amp;DATE(Annee,9,1),'Movimientos'!$A$6:$A$505,"&lt;"&amp;EDATE(DATE(Annee,9,1),1)))</f>
        <v/>
      </c>
      <c r="L47" s="28">
        <f>IF($B47="","",SUMIFS('Movimientos'!$D$6:$D$505,'Movimientos'!$B$6:$B$505,$B47,'Movimientos'!$C$6:$C$505,"Alquiler cobrado",'Movimientos'!$A$6:$A$505,"&gt;="&amp;DATE(Annee,10,1),'Movimientos'!$A$6:$A$505,"&lt;"&amp;EDATE(DATE(Annee,10,1),1)))</f>
        <v/>
      </c>
      <c r="M47" s="28">
        <f>IF($B47="","",SUMIFS('Movimientos'!$D$6:$D$505,'Movimientos'!$B$6:$B$505,$B47,'Movimientos'!$C$6:$C$505,"Alquiler cobrado",'Movimientos'!$A$6:$A$505,"&gt;="&amp;DATE(Annee,11,1),'Movimientos'!$A$6:$A$505,"&lt;"&amp;EDATE(DATE(Annee,11,1),1)))</f>
        <v/>
      </c>
      <c r="N47" s="28">
        <f>IF($B47="","",SUMIFS('Movimientos'!$D$6:$D$505,'Movimientos'!$B$6:$B$505,$B47,'Movimientos'!$C$6:$C$505,"Alquiler cobrado",'Movimientos'!$A$6:$A$505,"&gt;="&amp;DATE(Annee,12,1),'Movimientos'!$A$6:$A$505,"&lt;"&amp;EDATE(DATE(Annee,12,1),1)))</f>
        <v/>
      </c>
    </row>
    <row r="48">
      <c r="B48" s="22">
        <f>B24</f>
        <v/>
      </c>
      <c r="C48" s="28">
        <f>IF($B48="","",SUMIFS('Movimientos'!$D$6:$D$505,'Movimientos'!$B$6:$B$505,$B48,'Movimientos'!$C$6:$C$505,"Alquiler cobrado",'Movimientos'!$A$6:$A$505,"&gt;="&amp;DATE(Annee,1,1),'Movimientos'!$A$6:$A$505,"&lt;"&amp;EDATE(DATE(Annee,1,1),1)))</f>
        <v/>
      </c>
      <c r="D48" s="28">
        <f>IF($B48="","",SUMIFS('Movimientos'!$D$6:$D$505,'Movimientos'!$B$6:$B$505,$B48,'Movimientos'!$C$6:$C$505,"Alquiler cobrado",'Movimientos'!$A$6:$A$505,"&gt;="&amp;DATE(Annee,2,1),'Movimientos'!$A$6:$A$505,"&lt;"&amp;EDATE(DATE(Annee,2,1),1)))</f>
        <v/>
      </c>
      <c r="E48" s="28">
        <f>IF($B48="","",SUMIFS('Movimientos'!$D$6:$D$505,'Movimientos'!$B$6:$B$505,$B48,'Movimientos'!$C$6:$C$505,"Alquiler cobrado",'Movimientos'!$A$6:$A$505,"&gt;="&amp;DATE(Annee,3,1),'Movimientos'!$A$6:$A$505,"&lt;"&amp;EDATE(DATE(Annee,3,1),1)))</f>
        <v/>
      </c>
      <c r="F48" s="28">
        <f>IF($B48="","",SUMIFS('Movimientos'!$D$6:$D$505,'Movimientos'!$B$6:$B$505,$B48,'Movimientos'!$C$6:$C$505,"Alquiler cobrado",'Movimientos'!$A$6:$A$505,"&gt;="&amp;DATE(Annee,4,1),'Movimientos'!$A$6:$A$505,"&lt;"&amp;EDATE(DATE(Annee,4,1),1)))</f>
        <v/>
      </c>
      <c r="G48" s="28">
        <f>IF($B48="","",SUMIFS('Movimientos'!$D$6:$D$505,'Movimientos'!$B$6:$B$505,$B48,'Movimientos'!$C$6:$C$505,"Alquiler cobrado",'Movimientos'!$A$6:$A$505,"&gt;="&amp;DATE(Annee,5,1),'Movimientos'!$A$6:$A$505,"&lt;"&amp;EDATE(DATE(Annee,5,1),1)))</f>
        <v/>
      </c>
      <c r="H48" s="28">
        <f>IF($B48="","",SUMIFS('Movimientos'!$D$6:$D$505,'Movimientos'!$B$6:$B$505,$B48,'Movimientos'!$C$6:$C$505,"Alquiler cobrado",'Movimientos'!$A$6:$A$505,"&gt;="&amp;DATE(Annee,6,1),'Movimientos'!$A$6:$A$505,"&lt;"&amp;EDATE(DATE(Annee,6,1),1)))</f>
        <v/>
      </c>
      <c r="I48" s="28">
        <f>IF($B48="","",SUMIFS('Movimientos'!$D$6:$D$505,'Movimientos'!$B$6:$B$505,$B48,'Movimientos'!$C$6:$C$505,"Alquiler cobrado",'Movimientos'!$A$6:$A$505,"&gt;="&amp;DATE(Annee,7,1),'Movimientos'!$A$6:$A$505,"&lt;"&amp;EDATE(DATE(Annee,7,1),1)))</f>
        <v/>
      </c>
      <c r="J48" s="28">
        <f>IF($B48="","",SUMIFS('Movimientos'!$D$6:$D$505,'Movimientos'!$B$6:$B$505,$B48,'Movimientos'!$C$6:$C$505,"Alquiler cobrado",'Movimientos'!$A$6:$A$505,"&gt;="&amp;DATE(Annee,8,1),'Movimientos'!$A$6:$A$505,"&lt;"&amp;EDATE(DATE(Annee,8,1),1)))</f>
        <v/>
      </c>
      <c r="K48" s="28">
        <f>IF($B48="","",SUMIFS('Movimientos'!$D$6:$D$505,'Movimientos'!$B$6:$B$505,$B48,'Movimientos'!$C$6:$C$505,"Alquiler cobrado",'Movimientos'!$A$6:$A$505,"&gt;="&amp;DATE(Annee,9,1),'Movimientos'!$A$6:$A$505,"&lt;"&amp;EDATE(DATE(Annee,9,1),1)))</f>
        <v/>
      </c>
      <c r="L48" s="28">
        <f>IF($B48="","",SUMIFS('Movimientos'!$D$6:$D$505,'Movimientos'!$B$6:$B$505,$B48,'Movimientos'!$C$6:$C$505,"Alquiler cobrado",'Movimientos'!$A$6:$A$505,"&gt;="&amp;DATE(Annee,10,1),'Movimientos'!$A$6:$A$505,"&lt;"&amp;EDATE(DATE(Annee,10,1),1)))</f>
        <v/>
      </c>
      <c r="M48" s="28">
        <f>IF($B48="","",SUMIFS('Movimientos'!$D$6:$D$505,'Movimientos'!$B$6:$B$505,$B48,'Movimientos'!$C$6:$C$505,"Alquiler cobrado",'Movimientos'!$A$6:$A$505,"&gt;="&amp;DATE(Annee,11,1),'Movimientos'!$A$6:$A$505,"&lt;"&amp;EDATE(DATE(Annee,11,1),1)))</f>
        <v/>
      </c>
      <c r="N48" s="28">
        <f>IF($B48="","",SUMIFS('Movimientos'!$D$6:$D$505,'Movimientos'!$B$6:$B$505,$B48,'Movimientos'!$C$6:$C$505,"Alquiler cobrado",'Movimientos'!$A$6:$A$505,"&gt;="&amp;DATE(Annee,12,1),'Movimientos'!$A$6:$A$505,"&lt;"&amp;EDATE(DATE(Annee,12,1),1)))</f>
        <v/>
      </c>
    </row>
    <row r="49">
      <c r="B49" s="22">
        <f>B25</f>
        <v/>
      </c>
      <c r="C49" s="28">
        <f>IF($B49="","",SUMIFS('Movimientos'!$D$6:$D$505,'Movimientos'!$B$6:$B$505,$B49,'Movimientos'!$C$6:$C$505,"Alquiler cobrado",'Movimientos'!$A$6:$A$505,"&gt;="&amp;DATE(Annee,1,1),'Movimientos'!$A$6:$A$505,"&lt;"&amp;EDATE(DATE(Annee,1,1),1)))</f>
        <v/>
      </c>
      <c r="D49" s="28">
        <f>IF($B49="","",SUMIFS('Movimientos'!$D$6:$D$505,'Movimientos'!$B$6:$B$505,$B49,'Movimientos'!$C$6:$C$505,"Alquiler cobrado",'Movimientos'!$A$6:$A$505,"&gt;="&amp;DATE(Annee,2,1),'Movimientos'!$A$6:$A$505,"&lt;"&amp;EDATE(DATE(Annee,2,1),1)))</f>
        <v/>
      </c>
      <c r="E49" s="28">
        <f>IF($B49="","",SUMIFS('Movimientos'!$D$6:$D$505,'Movimientos'!$B$6:$B$505,$B49,'Movimientos'!$C$6:$C$505,"Alquiler cobrado",'Movimientos'!$A$6:$A$505,"&gt;="&amp;DATE(Annee,3,1),'Movimientos'!$A$6:$A$505,"&lt;"&amp;EDATE(DATE(Annee,3,1),1)))</f>
        <v/>
      </c>
      <c r="F49" s="28">
        <f>IF($B49="","",SUMIFS('Movimientos'!$D$6:$D$505,'Movimientos'!$B$6:$B$505,$B49,'Movimientos'!$C$6:$C$505,"Alquiler cobrado",'Movimientos'!$A$6:$A$505,"&gt;="&amp;DATE(Annee,4,1),'Movimientos'!$A$6:$A$505,"&lt;"&amp;EDATE(DATE(Annee,4,1),1)))</f>
        <v/>
      </c>
      <c r="G49" s="28">
        <f>IF($B49="","",SUMIFS('Movimientos'!$D$6:$D$505,'Movimientos'!$B$6:$B$505,$B49,'Movimientos'!$C$6:$C$505,"Alquiler cobrado",'Movimientos'!$A$6:$A$505,"&gt;="&amp;DATE(Annee,5,1),'Movimientos'!$A$6:$A$505,"&lt;"&amp;EDATE(DATE(Annee,5,1),1)))</f>
        <v/>
      </c>
      <c r="H49" s="28">
        <f>IF($B49="","",SUMIFS('Movimientos'!$D$6:$D$505,'Movimientos'!$B$6:$B$505,$B49,'Movimientos'!$C$6:$C$505,"Alquiler cobrado",'Movimientos'!$A$6:$A$505,"&gt;="&amp;DATE(Annee,6,1),'Movimientos'!$A$6:$A$505,"&lt;"&amp;EDATE(DATE(Annee,6,1),1)))</f>
        <v/>
      </c>
      <c r="I49" s="28">
        <f>IF($B49="","",SUMIFS('Movimientos'!$D$6:$D$505,'Movimientos'!$B$6:$B$505,$B49,'Movimientos'!$C$6:$C$505,"Alquiler cobrado",'Movimientos'!$A$6:$A$505,"&gt;="&amp;DATE(Annee,7,1),'Movimientos'!$A$6:$A$505,"&lt;"&amp;EDATE(DATE(Annee,7,1),1)))</f>
        <v/>
      </c>
      <c r="J49" s="28">
        <f>IF($B49="","",SUMIFS('Movimientos'!$D$6:$D$505,'Movimientos'!$B$6:$B$505,$B49,'Movimientos'!$C$6:$C$505,"Alquiler cobrado",'Movimientos'!$A$6:$A$505,"&gt;="&amp;DATE(Annee,8,1),'Movimientos'!$A$6:$A$505,"&lt;"&amp;EDATE(DATE(Annee,8,1),1)))</f>
        <v/>
      </c>
      <c r="K49" s="28">
        <f>IF($B49="","",SUMIFS('Movimientos'!$D$6:$D$505,'Movimientos'!$B$6:$B$505,$B49,'Movimientos'!$C$6:$C$505,"Alquiler cobrado",'Movimientos'!$A$6:$A$505,"&gt;="&amp;DATE(Annee,9,1),'Movimientos'!$A$6:$A$505,"&lt;"&amp;EDATE(DATE(Annee,9,1),1)))</f>
        <v/>
      </c>
      <c r="L49" s="28">
        <f>IF($B49="","",SUMIFS('Movimientos'!$D$6:$D$505,'Movimientos'!$B$6:$B$505,$B49,'Movimientos'!$C$6:$C$505,"Alquiler cobrado",'Movimientos'!$A$6:$A$505,"&gt;="&amp;DATE(Annee,10,1),'Movimientos'!$A$6:$A$505,"&lt;"&amp;EDATE(DATE(Annee,10,1),1)))</f>
        <v/>
      </c>
      <c r="M49" s="28">
        <f>IF($B49="","",SUMIFS('Movimientos'!$D$6:$D$505,'Movimientos'!$B$6:$B$505,$B49,'Movimientos'!$C$6:$C$505,"Alquiler cobrado",'Movimientos'!$A$6:$A$505,"&gt;="&amp;DATE(Annee,11,1),'Movimientos'!$A$6:$A$505,"&lt;"&amp;EDATE(DATE(Annee,11,1),1)))</f>
        <v/>
      </c>
      <c r="N49" s="28">
        <f>IF($B49="","",SUMIFS('Movimientos'!$D$6:$D$505,'Movimientos'!$B$6:$B$505,$B49,'Movimientos'!$C$6:$C$505,"Alquiler cobrado",'Movimientos'!$A$6:$A$505,"&gt;="&amp;DATE(Annee,12,1),'Movimientos'!$A$6:$A$505,"&lt;"&amp;EDATE(DATE(Annee,12,1),1)))</f>
        <v/>
      </c>
    </row>
    <row r="50">
      <c r="B50" s="22">
        <f>B26</f>
        <v/>
      </c>
      <c r="C50" s="28">
        <f>IF($B50="","",SUMIFS('Movimientos'!$D$6:$D$505,'Movimientos'!$B$6:$B$505,$B50,'Movimientos'!$C$6:$C$505,"Alquiler cobrado",'Movimientos'!$A$6:$A$505,"&gt;="&amp;DATE(Annee,1,1),'Movimientos'!$A$6:$A$505,"&lt;"&amp;EDATE(DATE(Annee,1,1),1)))</f>
        <v/>
      </c>
      <c r="D50" s="28">
        <f>IF($B50="","",SUMIFS('Movimientos'!$D$6:$D$505,'Movimientos'!$B$6:$B$505,$B50,'Movimientos'!$C$6:$C$505,"Alquiler cobrado",'Movimientos'!$A$6:$A$505,"&gt;="&amp;DATE(Annee,2,1),'Movimientos'!$A$6:$A$505,"&lt;"&amp;EDATE(DATE(Annee,2,1),1)))</f>
        <v/>
      </c>
      <c r="E50" s="28">
        <f>IF($B50="","",SUMIFS('Movimientos'!$D$6:$D$505,'Movimientos'!$B$6:$B$505,$B50,'Movimientos'!$C$6:$C$505,"Alquiler cobrado",'Movimientos'!$A$6:$A$505,"&gt;="&amp;DATE(Annee,3,1),'Movimientos'!$A$6:$A$505,"&lt;"&amp;EDATE(DATE(Annee,3,1),1)))</f>
        <v/>
      </c>
      <c r="F50" s="28">
        <f>IF($B50="","",SUMIFS('Movimientos'!$D$6:$D$505,'Movimientos'!$B$6:$B$505,$B50,'Movimientos'!$C$6:$C$505,"Alquiler cobrado",'Movimientos'!$A$6:$A$505,"&gt;="&amp;DATE(Annee,4,1),'Movimientos'!$A$6:$A$505,"&lt;"&amp;EDATE(DATE(Annee,4,1),1)))</f>
        <v/>
      </c>
      <c r="G50" s="28">
        <f>IF($B50="","",SUMIFS('Movimientos'!$D$6:$D$505,'Movimientos'!$B$6:$B$505,$B50,'Movimientos'!$C$6:$C$505,"Alquiler cobrado",'Movimientos'!$A$6:$A$505,"&gt;="&amp;DATE(Annee,5,1),'Movimientos'!$A$6:$A$505,"&lt;"&amp;EDATE(DATE(Annee,5,1),1)))</f>
        <v/>
      </c>
      <c r="H50" s="28">
        <f>IF($B50="","",SUMIFS('Movimientos'!$D$6:$D$505,'Movimientos'!$B$6:$B$505,$B50,'Movimientos'!$C$6:$C$505,"Alquiler cobrado",'Movimientos'!$A$6:$A$505,"&gt;="&amp;DATE(Annee,6,1),'Movimientos'!$A$6:$A$505,"&lt;"&amp;EDATE(DATE(Annee,6,1),1)))</f>
        <v/>
      </c>
      <c r="I50" s="28">
        <f>IF($B50="","",SUMIFS('Movimientos'!$D$6:$D$505,'Movimientos'!$B$6:$B$505,$B50,'Movimientos'!$C$6:$C$505,"Alquiler cobrado",'Movimientos'!$A$6:$A$505,"&gt;="&amp;DATE(Annee,7,1),'Movimientos'!$A$6:$A$505,"&lt;"&amp;EDATE(DATE(Annee,7,1),1)))</f>
        <v/>
      </c>
      <c r="J50" s="28">
        <f>IF($B50="","",SUMIFS('Movimientos'!$D$6:$D$505,'Movimientos'!$B$6:$B$505,$B50,'Movimientos'!$C$6:$C$505,"Alquiler cobrado",'Movimientos'!$A$6:$A$505,"&gt;="&amp;DATE(Annee,8,1),'Movimientos'!$A$6:$A$505,"&lt;"&amp;EDATE(DATE(Annee,8,1),1)))</f>
        <v/>
      </c>
      <c r="K50" s="28">
        <f>IF($B50="","",SUMIFS('Movimientos'!$D$6:$D$505,'Movimientos'!$B$6:$B$505,$B50,'Movimientos'!$C$6:$C$505,"Alquiler cobrado",'Movimientos'!$A$6:$A$505,"&gt;="&amp;DATE(Annee,9,1),'Movimientos'!$A$6:$A$505,"&lt;"&amp;EDATE(DATE(Annee,9,1),1)))</f>
        <v/>
      </c>
      <c r="L50" s="28">
        <f>IF($B50="","",SUMIFS('Movimientos'!$D$6:$D$505,'Movimientos'!$B$6:$B$505,$B50,'Movimientos'!$C$6:$C$505,"Alquiler cobrado",'Movimientos'!$A$6:$A$505,"&gt;="&amp;DATE(Annee,10,1),'Movimientos'!$A$6:$A$505,"&lt;"&amp;EDATE(DATE(Annee,10,1),1)))</f>
        <v/>
      </c>
      <c r="M50" s="28">
        <f>IF($B50="","",SUMIFS('Movimientos'!$D$6:$D$505,'Movimientos'!$B$6:$B$505,$B50,'Movimientos'!$C$6:$C$505,"Alquiler cobrado",'Movimientos'!$A$6:$A$505,"&gt;="&amp;DATE(Annee,11,1),'Movimientos'!$A$6:$A$505,"&lt;"&amp;EDATE(DATE(Annee,11,1),1)))</f>
        <v/>
      </c>
      <c r="N50" s="28">
        <f>IF($B50="","",SUMIFS('Movimientos'!$D$6:$D$505,'Movimientos'!$B$6:$B$505,$B50,'Movimientos'!$C$6:$C$505,"Alquiler cobrado",'Movimientos'!$A$6:$A$505,"&gt;="&amp;DATE(Annee,12,1),'Movimientos'!$A$6:$A$505,"&lt;"&amp;EDATE(DATE(Annee,12,1),1)))</f>
        <v/>
      </c>
    </row>
    <row r="51">
      <c r="B51" s="22">
        <f>B27</f>
        <v/>
      </c>
      <c r="C51" s="28">
        <f>IF($B51="","",SUMIFS('Movimientos'!$D$6:$D$505,'Movimientos'!$B$6:$B$505,$B51,'Movimientos'!$C$6:$C$505,"Alquiler cobrado",'Movimientos'!$A$6:$A$505,"&gt;="&amp;DATE(Annee,1,1),'Movimientos'!$A$6:$A$505,"&lt;"&amp;EDATE(DATE(Annee,1,1),1)))</f>
        <v/>
      </c>
      <c r="D51" s="28">
        <f>IF($B51="","",SUMIFS('Movimientos'!$D$6:$D$505,'Movimientos'!$B$6:$B$505,$B51,'Movimientos'!$C$6:$C$505,"Alquiler cobrado",'Movimientos'!$A$6:$A$505,"&gt;="&amp;DATE(Annee,2,1),'Movimientos'!$A$6:$A$505,"&lt;"&amp;EDATE(DATE(Annee,2,1),1)))</f>
        <v/>
      </c>
      <c r="E51" s="28">
        <f>IF($B51="","",SUMIFS('Movimientos'!$D$6:$D$505,'Movimientos'!$B$6:$B$505,$B51,'Movimientos'!$C$6:$C$505,"Alquiler cobrado",'Movimientos'!$A$6:$A$505,"&gt;="&amp;DATE(Annee,3,1),'Movimientos'!$A$6:$A$505,"&lt;"&amp;EDATE(DATE(Annee,3,1),1)))</f>
        <v/>
      </c>
      <c r="F51" s="28">
        <f>IF($B51="","",SUMIFS('Movimientos'!$D$6:$D$505,'Movimientos'!$B$6:$B$505,$B51,'Movimientos'!$C$6:$C$505,"Alquiler cobrado",'Movimientos'!$A$6:$A$505,"&gt;="&amp;DATE(Annee,4,1),'Movimientos'!$A$6:$A$505,"&lt;"&amp;EDATE(DATE(Annee,4,1),1)))</f>
        <v/>
      </c>
      <c r="G51" s="28">
        <f>IF($B51="","",SUMIFS('Movimientos'!$D$6:$D$505,'Movimientos'!$B$6:$B$505,$B51,'Movimientos'!$C$6:$C$505,"Alquiler cobrado",'Movimientos'!$A$6:$A$505,"&gt;="&amp;DATE(Annee,5,1),'Movimientos'!$A$6:$A$505,"&lt;"&amp;EDATE(DATE(Annee,5,1),1)))</f>
        <v/>
      </c>
      <c r="H51" s="28">
        <f>IF($B51="","",SUMIFS('Movimientos'!$D$6:$D$505,'Movimientos'!$B$6:$B$505,$B51,'Movimientos'!$C$6:$C$505,"Alquiler cobrado",'Movimientos'!$A$6:$A$505,"&gt;="&amp;DATE(Annee,6,1),'Movimientos'!$A$6:$A$505,"&lt;"&amp;EDATE(DATE(Annee,6,1),1)))</f>
        <v/>
      </c>
      <c r="I51" s="28">
        <f>IF($B51="","",SUMIFS('Movimientos'!$D$6:$D$505,'Movimientos'!$B$6:$B$505,$B51,'Movimientos'!$C$6:$C$505,"Alquiler cobrado",'Movimientos'!$A$6:$A$505,"&gt;="&amp;DATE(Annee,7,1),'Movimientos'!$A$6:$A$505,"&lt;"&amp;EDATE(DATE(Annee,7,1),1)))</f>
        <v/>
      </c>
      <c r="J51" s="28">
        <f>IF($B51="","",SUMIFS('Movimientos'!$D$6:$D$505,'Movimientos'!$B$6:$B$505,$B51,'Movimientos'!$C$6:$C$505,"Alquiler cobrado",'Movimientos'!$A$6:$A$505,"&gt;="&amp;DATE(Annee,8,1),'Movimientos'!$A$6:$A$505,"&lt;"&amp;EDATE(DATE(Annee,8,1),1)))</f>
        <v/>
      </c>
      <c r="K51" s="28">
        <f>IF($B51="","",SUMIFS('Movimientos'!$D$6:$D$505,'Movimientos'!$B$6:$B$505,$B51,'Movimientos'!$C$6:$C$505,"Alquiler cobrado",'Movimientos'!$A$6:$A$505,"&gt;="&amp;DATE(Annee,9,1),'Movimientos'!$A$6:$A$505,"&lt;"&amp;EDATE(DATE(Annee,9,1),1)))</f>
        <v/>
      </c>
      <c r="L51" s="28">
        <f>IF($B51="","",SUMIFS('Movimientos'!$D$6:$D$505,'Movimientos'!$B$6:$B$505,$B51,'Movimientos'!$C$6:$C$505,"Alquiler cobrado",'Movimientos'!$A$6:$A$505,"&gt;="&amp;DATE(Annee,10,1),'Movimientos'!$A$6:$A$505,"&lt;"&amp;EDATE(DATE(Annee,10,1),1)))</f>
        <v/>
      </c>
      <c r="M51" s="28">
        <f>IF($B51="","",SUMIFS('Movimientos'!$D$6:$D$505,'Movimientos'!$B$6:$B$505,$B51,'Movimientos'!$C$6:$C$505,"Alquiler cobrado",'Movimientos'!$A$6:$A$505,"&gt;="&amp;DATE(Annee,11,1),'Movimientos'!$A$6:$A$505,"&lt;"&amp;EDATE(DATE(Annee,11,1),1)))</f>
        <v/>
      </c>
      <c r="N51" s="28">
        <f>IF($B51="","",SUMIFS('Movimientos'!$D$6:$D$505,'Movimientos'!$B$6:$B$505,$B51,'Movimientos'!$C$6:$C$505,"Alquiler cobrado",'Movimientos'!$A$6:$A$505,"&gt;="&amp;DATE(Annee,12,1),'Movimientos'!$A$6:$A$505,"&lt;"&amp;EDATE(DATE(Annee,12,1),1)))</f>
        <v/>
      </c>
    </row>
    <row r="52">
      <c r="B52" s="22">
        <f>B28</f>
        <v/>
      </c>
      <c r="C52" s="28">
        <f>IF($B52="","",SUMIFS('Movimientos'!$D$6:$D$505,'Movimientos'!$B$6:$B$505,$B52,'Movimientos'!$C$6:$C$505,"Alquiler cobrado",'Movimientos'!$A$6:$A$505,"&gt;="&amp;DATE(Annee,1,1),'Movimientos'!$A$6:$A$505,"&lt;"&amp;EDATE(DATE(Annee,1,1),1)))</f>
        <v/>
      </c>
      <c r="D52" s="28">
        <f>IF($B52="","",SUMIFS('Movimientos'!$D$6:$D$505,'Movimientos'!$B$6:$B$505,$B52,'Movimientos'!$C$6:$C$505,"Alquiler cobrado",'Movimientos'!$A$6:$A$505,"&gt;="&amp;DATE(Annee,2,1),'Movimientos'!$A$6:$A$505,"&lt;"&amp;EDATE(DATE(Annee,2,1),1)))</f>
        <v/>
      </c>
      <c r="E52" s="28">
        <f>IF($B52="","",SUMIFS('Movimientos'!$D$6:$D$505,'Movimientos'!$B$6:$B$505,$B52,'Movimientos'!$C$6:$C$505,"Alquiler cobrado",'Movimientos'!$A$6:$A$505,"&gt;="&amp;DATE(Annee,3,1),'Movimientos'!$A$6:$A$505,"&lt;"&amp;EDATE(DATE(Annee,3,1),1)))</f>
        <v/>
      </c>
      <c r="F52" s="28">
        <f>IF($B52="","",SUMIFS('Movimientos'!$D$6:$D$505,'Movimientos'!$B$6:$B$505,$B52,'Movimientos'!$C$6:$C$505,"Alquiler cobrado",'Movimientos'!$A$6:$A$505,"&gt;="&amp;DATE(Annee,4,1),'Movimientos'!$A$6:$A$505,"&lt;"&amp;EDATE(DATE(Annee,4,1),1)))</f>
        <v/>
      </c>
      <c r="G52" s="28">
        <f>IF($B52="","",SUMIFS('Movimientos'!$D$6:$D$505,'Movimientos'!$B$6:$B$505,$B52,'Movimientos'!$C$6:$C$505,"Alquiler cobrado",'Movimientos'!$A$6:$A$505,"&gt;="&amp;DATE(Annee,5,1),'Movimientos'!$A$6:$A$505,"&lt;"&amp;EDATE(DATE(Annee,5,1),1)))</f>
        <v/>
      </c>
      <c r="H52" s="28">
        <f>IF($B52="","",SUMIFS('Movimientos'!$D$6:$D$505,'Movimientos'!$B$6:$B$505,$B52,'Movimientos'!$C$6:$C$505,"Alquiler cobrado",'Movimientos'!$A$6:$A$505,"&gt;="&amp;DATE(Annee,6,1),'Movimientos'!$A$6:$A$505,"&lt;"&amp;EDATE(DATE(Annee,6,1),1)))</f>
        <v/>
      </c>
      <c r="I52" s="28">
        <f>IF($B52="","",SUMIFS('Movimientos'!$D$6:$D$505,'Movimientos'!$B$6:$B$505,$B52,'Movimientos'!$C$6:$C$505,"Alquiler cobrado",'Movimientos'!$A$6:$A$505,"&gt;="&amp;DATE(Annee,7,1),'Movimientos'!$A$6:$A$505,"&lt;"&amp;EDATE(DATE(Annee,7,1),1)))</f>
        <v/>
      </c>
      <c r="J52" s="28">
        <f>IF($B52="","",SUMIFS('Movimientos'!$D$6:$D$505,'Movimientos'!$B$6:$B$505,$B52,'Movimientos'!$C$6:$C$505,"Alquiler cobrado",'Movimientos'!$A$6:$A$505,"&gt;="&amp;DATE(Annee,8,1),'Movimientos'!$A$6:$A$505,"&lt;"&amp;EDATE(DATE(Annee,8,1),1)))</f>
        <v/>
      </c>
      <c r="K52" s="28">
        <f>IF($B52="","",SUMIFS('Movimientos'!$D$6:$D$505,'Movimientos'!$B$6:$B$505,$B52,'Movimientos'!$C$6:$C$505,"Alquiler cobrado",'Movimientos'!$A$6:$A$505,"&gt;="&amp;DATE(Annee,9,1),'Movimientos'!$A$6:$A$505,"&lt;"&amp;EDATE(DATE(Annee,9,1),1)))</f>
        <v/>
      </c>
      <c r="L52" s="28">
        <f>IF($B52="","",SUMIFS('Movimientos'!$D$6:$D$505,'Movimientos'!$B$6:$B$505,$B52,'Movimientos'!$C$6:$C$505,"Alquiler cobrado",'Movimientos'!$A$6:$A$505,"&gt;="&amp;DATE(Annee,10,1),'Movimientos'!$A$6:$A$505,"&lt;"&amp;EDATE(DATE(Annee,10,1),1)))</f>
        <v/>
      </c>
      <c r="M52" s="28">
        <f>IF($B52="","",SUMIFS('Movimientos'!$D$6:$D$505,'Movimientos'!$B$6:$B$505,$B52,'Movimientos'!$C$6:$C$505,"Alquiler cobrado",'Movimientos'!$A$6:$A$505,"&gt;="&amp;DATE(Annee,11,1),'Movimientos'!$A$6:$A$505,"&lt;"&amp;EDATE(DATE(Annee,11,1),1)))</f>
        <v/>
      </c>
      <c r="N52" s="28">
        <f>IF($B52="","",SUMIFS('Movimientos'!$D$6:$D$505,'Movimientos'!$B$6:$B$505,$B52,'Movimientos'!$C$6:$C$505,"Alquiler cobrado",'Movimientos'!$A$6:$A$505,"&gt;="&amp;DATE(Annee,12,1),'Movimientos'!$A$6:$A$505,"&lt;"&amp;EDATE(DATE(Annee,12,1),1)))</f>
        <v/>
      </c>
    </row>
    <row r="53">
      <c r="B53" s="22">
        <f>B29</f>
        <v/>
      </c>
      <c r="C53" s="28">
        <f>IF($B53="","",SUMIFS('Movimientos'!$D$6:$D$505,'Movimientos'!$B$6:$B$505,$B53,'Movimientos'!$C$6:$C$505,"Alquiler cobrado",'Movimientos'!$A$6:$A$505,"&gt;="&amp;DATE(Annee,1,1),'Movimientos'!$A$6:$A$505,"&lt;"&amp;EDATE(DATE(Annee,1,1),1)))</f>
        <v/>
      </c>
      <c r="D53" s="28">
        <f>IF($B53="","",SUMIFS('Movimientos'!$D$6:$D$505,'Movimientos'!$B$6:$B$505,$B53,'Movimientos'!$C$6:$C$505,"Alquiler cobrado",'Movimientos'!$A$6:$A$505,"&gt;="&amp;DATE(Annee,2,1),'Movimientos'!$A$6:$A$505,"&lt;"&amp;EDATE(DATE(Annee,2,1),1)))</f>
        <v/>
      </c>
      <c r="E53" s="28">
        <f>IF($B53="","",SUMIFS('Movimientos'!$D$6:$D$505,'Movimientos'!$B$6:$B$505,$B53,'Movimientos'!$C$6:$C$505,"Alquiler cobrado",'Movimientos'!$A$6:$A$505,"&gt;="&amp;DATE(Annee,3,1),'Movimientos'!$A$6:$A$505,"&lt;"&amp;EDATE(DATE(Annee,3,1),1)))</f>
        <v/>
      </c>
      <c r="F53" s="28">
        <f>IF($B53="","",SUMIFS('Movimientos'!$D$6:$D$505,'Movimientos'!$B$6:$B$505,$B53,'Movimientos'!$C$6:$C$505,"Alquiler cobrado",'Movimientos'!$A$6:$A$505,"&gt;="&amp;DATE(Annee,4,1),'Movimientos'!$A$6:$A$505,"&lt;"&amp;EDATE(DATE(Annee,4,1),1)))</f>
        <v/>
      </c>
      <c r="G53" s="28">
        <f>IF($B53="","",SUMIFS('Movimientos'!$D$6:$D$505,'Movimientos'!$B$6:$B$505,$B53,'Movimientos'!$C$6:$C$505,"Alquiler cobrado",'Movimientos'!$A$6:$A$505,"&gt;="&amp;DATE(Annee,5,1),'Movimientos'!$A$6:$A$505,"&lt;"&amp;EDATE(DATE(Annee,5,1),1)))</f>
        <v/>
      </c>
      <c r="H53" s="28">
        <f>IF($B53="","",SUMIFS('Movimientos'!$D$6:$D$505,'Movimientos'!$B$6:$B$505,$B53,'Movimientos'!$C$6:$C$505,"Alquiler cobrado",'Movimientos'!$A$6:$A$505,"&gt;="&amp;DATE(Annee,6,1),'Movimientos'!$A$6:$A$505,"&lt;"&amp;EDATE(DATE(Annee,6,1),1)))</f>
        <v/>
      </c>
      <c r="I53" s="28">
        <f>IF($B53="","",SUMIFS('Movimientos'!$D$6:$D$505,'Movimientos'!$B$6:$B$505,$B53,'Movimientos'!$C$6:$C$505,"Alquiler cobrado",'Movimientos'!$A$6:$A$505,"&gt;="&amp;DATE(Annee,7,1),'Movimientos'!$A$6:$A$505,"&lt;"&amp;EDATE(DATE(Annee,7,1),1)))</f>
        <v/>
      </c>
      <c r="J53" s="28">
        <f>IF($B53="","",SUMIFS('Movimientos'!$D$6:$D$505,'Movimientos'!$B$6:$B$505,$B53,'Movimientos'!$C$6:$C$505,"Alquiler cobrado",'Movimientos'!$A$6:$A$505,"&gt;="&amp;DATE(Annee,8,1),'Movimientos'!$A$6:$A$505,"&lt;"&amp;EDATE(DATE(Annee,8,1),1)))</f>
        <v/>
      </c>
      <c r="K53" s="28">
        <f>IF($B53="","",SUMIFS('Movimientos'!$D$6:$D$505,'Movimientos'!$B$6:$B$505,$B53,'Movimientos'!$C$6:$C$505,"Alquiler cobrado",'Movimientos'!$A$6:$A$505,"&gt;="&amp;DATE(Annee,9,1),'Movimientos'!$A$6:$A$505,"&lt;"&amp;EDATE(DATE(Annee,9,1),1)))</f>
        <v/>
      </c>
      <c r="L53" s="28">
        <f>IF($B53="","",SUMIFS('Movimientos'!$D$6:$D$505,'Movimientos'!$B$6:$B$505,$B53,'Movimientos'!$C$6:$C$505,"Alquiler cobrado",'Movimientos'!$A$6:$A$505,"&gt;="&amp;DATE(Annee,10,1),'Movimientos'!$A$6:$A$505,"&lt;"&amp;EDATE(DATE(Annee,10,1),1)))</f>
        <v/>
      </c>
      <c r="M53" s="28">
        <f>IF($B53="","",SUMIFS('Movimientos'!$D$6:$D$505,'Movimientos'!$B$6:$B$505,$B53,'Movimientos'!$C$6:$C$505,"Alquiler cobrado",'Movimientos'!$A$6:$A$505,"&gt;="&amp;DATE(Annee,11,1),'Movimientos'!$A$6:$A$505,"&lt;"&amp;EDATE(DATE(Annee,11,1),1)))</f>
        <v/>
      </c>
      <c r="N53" s="28">
        <f>IF($B53="","",SUMIFS('Movimientos'!$D$6:$D$505,'Movimientos'!$B$6:$B$505,$B53,'Movimientos'!$C$6:$C$505,"Alquiler cobrado",'Movimientos'!$A$6:$A$505,"&gt;="&amp;DATE(Annee,12,1),'Movimientos'!$A$6:$A$505,"&lt;"&amp;EDATE(DATE(Annee,12,1),1)))</f>
        <v/>
      </c>
    </row>
    <row r="54">
      <c r="B54" s="20" t="inlineStr">
        <is>
          <t>En naranja: un mes ya pasado sin alquiler cobrado en un inmueble alquilado. Por revisar: retraso, vacío o un olvido al anotar.</t>
        </is>
      </c>
    </row>
  </sheetData>
  <mergeCells count="1">
    <mergeCell ref="B54:N54"/>
  </mergeCells>
  <conditionalFormatting sqref="E10:E30">
    <cfRule type="expression" priority="1" dxfId="0">
      <formula>AND(ISNUMBER(E10),E10&lt;0)</formula>
    </cfRule>
  </conditionalFormatting>
  <conditionalFormatting sqref="C34:N53">
    <cfRule type="expression" priority="2" dxfId="2">
      <formula>AND($B34&lt;&gt;"",INDEX('Inmuebles'!$E$6:$E$25,ROW()-33)&gt;0,DATE(Annee,COLUMN()-2,1)&lt;=MAX('Movimientos'!$A$6:$A$505),DATE(Annee,COLUMN()-2,1)&gt;=EOMONTH(MIN('Movimientos'!$A$6:$A$505),-1)+1,N(C34)=0)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s="29" t="inlineStr">
        <is>
          <t>Tipo</t>
        </is>
      </c>
      <c r="B1" s="29" t="inlineStr">
        <is>
          <t>Lado</t>
        </is>
      </c>
    </row>
    <row r="2">
      <c r="A2" t="inlineStr">
        <is>
          <t>Alquiler cobrado</t>
        </is>
      </c>
      <c r="B2" t="inlineStr">
        <is>
          <t>Ingreso</t>
        </is>
      </c>
    </row>
    <row r="3">
      <c r="A3" t="inlineStr">
        <is>
          <t>Otro ingreso</t>
        </is>
      </c>
      <c r="B3" t="inlineStr">
        <is>
          <t>Ingreso</t>
        </is>
      </c>
    </row>
    <row r="4">
      <c r="A4" t="inlineStr">
        <is>
          <t>Impuesto predial (taxe foncière)</t>
        </is>
      </c>
      <c r="B4" t="inlineStr">
        <is>
          <t>Gasto</t>
        </is>
      </c>
    </row>
    <row r="5">
      <c r="A5" t="inlineStr">
        <is>
          <t>Gastos de comunidad</t>
        </is>
      </c>
      <c r="B5" t="inlineStr">
        <is>
          <t>Gasto</t>
        </is>
      </c>
    </row>
    <row r="6">
      <c r="A6" t="inlineStr">
        <is>
          <t>Seguro</t>
        </is>
      </c>
      <c r="B6" t="inlineStr">
        <is>
          <t>Gasto</t>
        </is>
      </c>
    </row>
    <row r="7">
      <c r="A7" t="inlineStr">
        <is>
          <t>Obras y mantenimiento</t>
        </is>
      </c>
      <c r="B7" t="inlineStr">
        <is>
          <t>Gasto</t>
        </is>
      </c>
    </row>
    <row r="8">
      <c r="A8" t="inlineStr">
        <is>
          <t>Gastos de gestión</t>
        </is>
      </c>
      <c r="B8" t="inlineStr">
        <is>
          <t>Gasto</t>
        </is>
      </c>
    </row>
    <row r="9">
      <c r="A9" t="inlineStr">
        <is>
          <t>Intereses del préstamo</t>
        </is>
      </c>
      <c r="B9" t="inlineStr">
        <is>
          <t>Gasto</t>
        </is>
      </c>
    </row>
    <row r="10">
      <c r="A10" t="inlineStr">
        <is>
          <t>Otro gasto</t>
        </is>
      </c>
      <c r="B10" t="inlineStr">
        <is>
          <t>Gasto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Plantilla de gestión del alquiler</dc:title>
  <dcterms:created xmlns:dcterms="http://purl.org/dc/terms/" xmlns:xsi="http://www.w3.org/2001/XMLSchema-instance" xsi:type="dcterms:W3CDTF">2026-10-13T21:13:42Z</dcterms:created>
  <dcterms:modified xmlns:dcterms="http://purl.org/dc/terms/" xmlns:xsi="http://www.w3.org/2001/XMLSchema-instance" xsi:type="dcterms:W3CDTF">2026-10-13T21:13:43Z</dcterms:modified>
</cp:coreProperties>
</file>